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 tabRatio="200"/>
  </bookViews>
  <sheets>
    <sheet name="ΔΙΕΥΘΥΝΣΗ Δ.Ε. ΚΥΚΛΑΔΩΝ_Μοριοδό" sheetId="1" r:id="rId1"/>
  </sheets>
  <definedNames>
    <definedName name="_xlnm.Print_Area" localSheetId="0">'ΔΙΕΥΘΥΝΣΗ Δ.Ε. ΚΥΚΛΑΔΩΝ_Μοριοδό'!$A$1:$BO$8</definedName>
  </definedNames>
  <calcPr calcId="124519"/>
</workbook>
</file>

<file path=xl/calcChain.xml><?xml version="1.0" encoding="utf-8"?>
<calcChain xmlns="http://schemas.openxmlformats.org/spreadsheetml/2006/main">
  <c r="AJ6" i="1"/>
  <c r="AJ22"/>
  <c r="AJ23"/>
  <c r="AJ17"/>
  <c r="AJ21"/>
  <c r="AJ9"/>
  <c r="AJ16"/>
  <c r="AJ15"/>
  <c r="AJ14"/>
  <c r="AJ25"/>
  <c r="AJ10"/>
  <c r="AJ7"/>
  <c r="AJ8"/>
  <c r="AJ24"/>
  <c r="AJ19"/>
  <c r="AJ13"/>
  <c r="AJ20"/>
  <c r="AJ18"/>
  <c r="AJ12"/>
  <c r="AJ11"/>
  <c r="AU30"/>
  <c r="AU29"/>
  <c r="AU28"/>
  <c r="AU27"/>
  <c r="AU26"/>
  <c r="AU6"/>
  <c r="AU22"/>
  <c r="AU23"/>
  <c r="AU17"/>
  <c r="AU21"/>
  <c r="AU9"/>
  <c r="AU16"/>
  <c r="AU15"/>
  <c r="AU14"/>
  <c r="AU25"/>
  <c r="AU10"/>
  <c r="AU7"/>
  <c r="AU8"/>
  <c r="AU24"/>
  <c r="AU19"/>
  <c r="AU13"/>
  <c r="AU20"/>
  <c r="AU18"/>
  <c r="AU12"/>
  <c r="AU11"/>
  <c r="BA19"/>
  <c r="BA13" l="1"/>
  <c r="BA24"/>
  <c r="BA7"/>
  <c r="BA10"/>
  <c r="BA25"/>
  <c r="BA14"/>
  <c r="BA15"/>
  <c r="BA16"/>
  <c r="BA9"/>
  <c r="BA21"/>
  <c r="BA17"/>
  <c r="BA23"/>
  <c r="BA26"/>
  <c r="BA27"/>
  <c r="BA28"/>
  <c r="BA29"/>
  <c r="BA30"/>
  <c r="BI13" l="1"/>
  <c r="BI19"/>
  <c r="BI24"/>
  <c r="BI8"/>
  <c r="BI7"/>
  <c r="BI10"/>
  <c r="BI25"/>
  <c r="BI14"/>
  <c r="BI15"/>
  <c r="BI16"/>
  <c r="BI9"/>
  <c r="BI21"/>
  <c r="BI17"/>
  <c r="BI23"/>
  <c r="BI22"/>
  <c r="BI6"/>
  <c r="BI26"/>
  <c r="BI27"/>
  <c r="BI28"/>
  <c r="BE13"/>
  <c r="BE19"/>
  <c r="BE24"/>
  <c r="BE8"/>
  <c r="BE7"/>
  <c r="BE10"/>
  <c r="BE25"/>
  <c r="BE14"/>
  <c r="BE15"/>
  <c r="AZ15" s="1"/>
  <c r="BE16"/>
  <c r="AZ16" s="1"/>
  <c r="BE9"/>
  <c r="AZ9" s="1"/>
  <c r="BE21"/>
  <c r="AZ21" s="1"/>
  <c r="BE17"/>
  <c r="BE23"/>
  <c r="AZ23" s="1"/>
  <c r="BE22"/>
  <c r="AZ22" s="1"/>
  <c r="BE6"/>
  <c r="AZ6" s="1"/>
  <c r="BE26"/>
  <c r="BE27"/>
  <c r="AZ27" s="1"/>
  <c r="BE28"/>
  <c r="BE29"/>
  <c r="AZ29" s="1"/>
  <c r="AY29" s="1"/>
  <c r="AZ13"/>
  <c r="AZ19"/>
  <c r="AZ24"/>
  <c r="AZ8"/>
  <c r="AZ7"/>
  <c r="AZ10"/>
  <c r="AZ25"/>
  <c r="AZ14"/>
  <c r="AZ17"/>
  <c r="AZ26"/>
  <c r="AY26" s="1"/>
  <c r="AZ28"/>
  <c r="AY28" s="1"/>
  <c r="AZ30"/>
  <c r="AY30" s="1"/>
  <c r="AI13"/>
  <c r="AI19"/>
  <c r="AI24"/>
  <c r="AI8"/>
  <c r="AI7"/>
  <c r="AI10"/>
  <c r="AI25"/>
  <c r="AI14"/>
  <c r="AI15"/>
  <c r="AI16"/>
  <c r="AI9"/>
  <c r="AI21"/>
  <c r="AI17"/>
  <c r="AI23"/>
  <c r="AI22"/>
  <c r="AI6"/>
  <c r="AI26"/>
  <c r="AI27"/>
  <c r="AI28"/>
  <c r="AI29"/>
  <c r="AI20"/>
  <c r="AI18"/>
  <c r="AI12"/>
  <c r="AB13"/>
  <c r="AB19"/>
  <c r="AB24"/>
  <c r="AB8"/>
  <c r="AB7"/>
  <c r="AB10"/>
  <c r="AB25"/>
  <c r="AB14"/>
  <c r="AB15"/>
  <c r="AB16"/>
  <c r="AB9"/>
  <c r="AB21"/>
  <c r="AB17"/>
  <c r="AB23"/>
  <c r="AB22"/>
  <c r="AB6"/>
  <c r="AB26"/>
  <c r="AB27"/>
  <c r="AB28"/>
  <c r="AB29"/>
  <c r="S13"/>
  <c r="S19"/>
  <c r="S24"/>
  <c r="S8"/>
  <c r="S7"/>
  <c r="S10"/>
  <c r="S25"/>
  <c r="S14"/>
  <c r="S15"/>
  <c r="S16"/>
  <c r="S9"/>
  <c r="S21"/>
  <c r="S17"/>
  <c r="S23"/>
  <c r="S22"/>
  <c r="S6"/>
  <c r="S26"/>
  <c r="H26" s="1"/>
  <c r="I13"/>
  <c r="I19"/>
  <c r="I24"/>
  <c r="I8"/>
  <c r="I7"/>
  <c r="I10"/>
  <c r="I25"/>
  <c r="I14"/>
  <c r="I15"/>
  <c r="I16"/>
  <c r="I9"/>
  <c r="I21"/>
  <c r="I17"/>
  <c r="I23"/>
  <c r="I22"/>
  <c r="I6"/>
  <c r="I26"/>
  <c r="BI20"/>
  <c r="BI11"/>
  <c r="BI12"/>
  <c r="BI18"/>
  <c r="BI5"/>
  <c r="BE20"/>
  <c r="BA20"/>
  <c r="AB20"/>
  <c r="S20"/>
  <c r="I20"/>
  <c r="H20" s="1"/>
  <c r="AY17" l="1"/>
  <c r="AZ20"/>
  <c r="AY20" s="1"/>
  <c r="AY22"/>
  <c r="H25"/>
  <c r="AY7"/>
  <c r="AY13"/>
  <c r="H22"/>
  <c r="G22" s="1"/>
  <c r="H17"/>
  <c r="G17" s="1"/>
  <c r="AY9"/>
  <c r="H9"/>
  <c r="AY15"/>
  <c r="H15"/>
  <c r="AY25"/>
  <c r="H7"/>
  <c r="AY24"/>
  <c r="H24"/>
  <c r="H13"/>
  <c r="AY27"/>
  <c r="AY6"/>
  <c r="AY23"/>
  <c r="AY21"/>
  <c r="AY16"/>
  <c r="AY14"/>
  <c r="AY10"/>
  <c r="AY8"/>
  <c r="AY19"/>
  <c r="G26"/>
  <c r="H23"/>
  <c r="H21"/>
  <c r="H10"/>
  <c r="H8"/>
  <c r="G8" s="1"/>
  <c r="H6"/>
  <c r="H16"/>
  <c r="H14"/>
  <c r="H19"/>
  <c r="G20"/>
  <c r="G7" l="1"/>
  <c r="G25"/>
  <c r="G13"/>
  <c r="G15"/>
  <c r="G21"/>
  <c r="G9"/>
  <c r="G16"/>
  <c r="G24"/>
  <c r="G19"/>
  <c r="G10"/>
  <c r="G23"/>
  <c r="G14"/>
  <c r="G6"/>
  <c r="BE11" l="1"/>
  <c r="BA11"/>
  <c r="AB11"/>
  <c r="S11"/>
  <c r="I11"/>
  <c r="BE12"/>
  <c r="BA12"/>
  <c r="AB12"/>
  <c r="S12"/>
  <c r="I12"/>
  <c r="BE5"/>
  <c r="AU5"/>
  <c r="AJ5"/>
  <c r="AB5"/>
  <c r="S5"/>
  <c r="I5"/>
  <c r="BE18"/>
  <c r="BA18"/>
  <c r="AB18"/>
  <c r="S18"/>
  <c r="I18"/>
  <c r="H18" l="1"/>
  <c r="H12"/>
  <c r="AI11"/>
  <c r="H11" s="1"/>
  <c r="AZ18"/>
  <c r="AY18" s="1"/>
  <c r="AI5"/>
  <c r="H5" s="1"/>
  <c r="AZ12"/>
  <c r="AY12" s="1"/>
  <c r="AZ11"/>
  <c r="AY11" s="1"/>
  <c r="G11" l="1"/>
  <c r="G12"/>
  <c r="G18"/>
  <c r="BA5"/>
  <c r="AZ5"/>
  <c r="AY5" s="1"/>
  <c r="G5" s="1"/>
</calcChain>
</file>

<file path=xl/sharedStrings.xml><?xml version="1.0" encoding="utf-8"?>
<sst xmlns="http://schemas.openxmlformats.org/spreadsheetml/2006/main" count="184" uniqueCount="168">
  <si>
    <t>α/α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</si>
  <si>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</si>
  <si>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</si>
  <si>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</si>
  <si>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</si>
  <si>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</si>
  <si>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</si>
  <si>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</si>
  <si>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</si>
  <si>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</si>
  <si>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</si>
  <si>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</si>
  <si>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</si>
  <si>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</si>
  <si>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</si>
  <si>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</si>
  <si>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</si>
  <si>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</si>
  <si>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</si>
  <si>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</si>
  <si>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</si>
  <si>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</si>
  <si>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</si>
  <si>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</si>
  <si>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</si>
  <si>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</si>
  <si>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</si>
  <si>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</si>
  <si>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</si>
  <si>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</si>
  <si>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</si>
  <si>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</si>
  <si>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</si>
  <si>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</si>
  <si>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</si>
  <si>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</si>
  <si>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</si>
  <si>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</si>
  <si>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</si>
  <si>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</si>
  <si>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</si>
  <si>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</si>
  <si>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</si>
  <si>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</si>
  <si>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</si>
  <si>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</si>
  <si>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</si>
  <si>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</si>
  <si>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</si>
  <si>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</si>
  <si>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</si>
  <si>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</si>
  <si>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</si>
  <si>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</si>
  <si>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</si>
  <si>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</si>
  <si>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</si>
  <si>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</si>
  <si>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</si>
  <si>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</si>
  <si>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</si>
  <si>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</si>
  <si>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</si>
  <si>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</si>
  <si>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</si>
  <si>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</si>
  <si>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</si>
  <si>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</si>
  <si>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</si>
  <si>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</si>
  <si>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</si>
  <si>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</si>
  <si>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</si>
  <si>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</si>
  <si>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</si>
  <si>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</si>
  <si>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</si>
  <si>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</si>
  <si>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</si>
  <si>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</si>
  <si>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</si>
  <si>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</si>
  <si>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</si>
  <si>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</si>
  <si>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</si>
  <si>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</si>
  <si>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</si>
  <si>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</si>
  <si>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</si>
  <si>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</si>
  <si>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</si>
  <si>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</si>
  <si>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</si>
  <si>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</si>
  <si>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</si>
  <si>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</si>
  <si>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</si>
  <si>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</si>
  <si>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</si>
  <si>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</si>
  <si>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</si>
  <si>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</si>
  <si>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</si>
  <si>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</si>
  <si>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</si>
  <si>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</si>
  <si>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</si>
  <si>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</si>
  <si>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</si>
  <si>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</si>
  <si>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</si>
  <si>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</si>
  <si>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</si>
  <si>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</si>
  <si>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</si>
  <si>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</si>
  <si>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</si>
  <si>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</si>
  <si>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</si>
  <si>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</si>
  <si>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</si>
  <si>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</si>
  <si>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</si>
  <si>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</si>
  <si>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</si>
  <si>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</si>
  <si>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</si>
  <si>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</si>
  <si>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</si>
  <si>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Β/ΘΜΙΑ</t>
  </si>
  <si>
    <t>ΔΙΕΥΘΥΝΣΗ Δ.Ε. ΚΥΚΛΑΔΩΝ</t>
  </si>
  <si>
    <t>ΠΕ02</t>
  </si>
  <si>
    <t>ΠΕ06</t>
  </si>
  <si>
    <t>153431</t>
  </si>
  <si>
    <t>210074</t>
  </si>
  <si>
    <t>ΠΕ04.02</t>
  </si>
  <si>
    <t>210534</t>
  </si>
  <si>
    <t>705938</t>
  </si>
  <si>
    <t>ΠΕ30</t>
  </si>
  <si>
    <t>ΑΦΡΟΥΔΑΚΗΣ ΠΑΝΑΓΙΩΤΗΣ</t>
  </si>
  <si>
    <t>ΒΛΑΧΟΠΟΥΛΟΣ ΝΙΚΟΛΑΟΣ</t>
  </si>
  <si>
    <t>ΒΛΑΧΟΥ ΒΑΣΙΛΙΚΗ</t>
  </si>
  <si>
    <t>ΒΛΗΣΙΔΟΥ ΑΝΝΑ</t>
  </si>
  <si>
    <t>ΓΑΡΙΤΣΗΣ ΝΙΚΟΛΑΟΣ</t>
  </si>
  <si>
    <t>ΔΟΥΓΙΑ ΕΛΕΝΑ</t>
  </si>
  <si>
    <t>ΛΙΟΝΤΗΡΗΣ ΚΩΝΣΤΑΝΤΙΝΟΣ</t>
  </si>
  <si>
    <t>ΛΟΥΜΠΡΙΝΗΣ ΓΕΩΡΓΙΟΣ</t>
  </si>
  <si>
    <t>ΜΑΥΡΟΥΔΗ ΑΝΝΑ</t>
  </si>
  <si>
    <t>ΜΠΑΡΔΑΝΗ ΕΙΡΗΝΗ</t>
  </si>
  <si>
    <t>ΜΠΛΗΖΙΩΤΟΥ ΟΥΡΑΝΙΑ</t>
  </si>
  <si>
    <t>ΝΙΡΟΣ ΑΝΤΩΝΙΟΣ</t>
  </si>
  <si>
    <t>ΠΑΠΑΣΤΑΜΚΟΣ ΚΩΝΣΤΑΝΤΙΝΟΣ</t>
  </si>
  <si>
    <t>ΡΙΖΟΥ ΒΑΣΙΛΙΚΗ</t>
  </si>
  <si>
    <t>ΠΕ80</t>
  </si>
  <si>
    <t>ΠΕ86</t>
  </si>
  <si>
    <t>ΠΕ03</t>
  </si>
  <si>
    <t>ΣΑΚΕΛΛΑΡΙΟΥ ΔΗΜΗΤΡΙΟΣ</t>
  </si>
  <si>
    <t>ΠΕ07</t>
  </si>
  <si>
    <t>ΣΚΥΛΑΚΗ ΒΑΣΙΛΙΚΗ</t>
  </si>
  <si>
    <t>ΦΙΛΗΣ ΚΩΝΣΤΑΝΤΙΝΟΣ</t>
  </si>
  <si>
    <t>ΚΕΦΑΛΑΣ ΦΡΑΓΚΙΣΚΟΣ</t>
  </si>
  <si>
    <t>ΣΥΝΑΘΗ ΓΕΩΡΓΙΑ</t>
  </si>
  <si>
    <t>ΚΩΤΣΗ ΑΘΑΝΑΣΙΑ</t>
  </si>
  <si>
    <t>ΖΑΓΚΟΥΛΗΣ ΓΕΩΡΓΙΟΣ</t>
  </si>
  <si>
    <t>ΠΕ83</t>
  </si>
  <si>
    <t>ΠΕ84</t>
  </si>
  <si>
    <t>ΠΕ11</t>
  </si>
  <si>
    <t>(3α)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</si>
</sst>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5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168" fontId="0" fillId="0" borderId="1" xfId="0" applyNumberFormat="1" applyBorder="1" applyAlignment="1" applyProtection="1">
      <alignment horizontal="right" vertical="center"/>
    </xf>
    <xf numFmtId="167" fontId="0" fillId="0" borderId="1" xfId="0" applyNumberFormat="1" applyBorder="1" applyAlignment="1" applyProtection="1">
      <alignment horizontal="right" vertical="center"/>
    </xf>
    <xf numFmtId="164" fontId="0" fillId="0" borderId="1" xfId="0" applyNumberFormat="1" applyBorder="1" applyAlignment="1" applyProtection="1">
      <alignment horizontal="right" vertical="center"/>
    </xf>
    <xf numFmtId="165" fontId="0" fillId="0" borderId="1" xfId="0" applyNumberFormat="1" applyBorder="1" applyAlignment="1" applyProtection="1">
      <alignment horizontal="right" vertical="center"/>
    </xf>
    <xf numFmtId="166" fontId="0" fillId="0" borderId="1" xfId="0" applyNumberFormat="1" applyBorder="1" applyAlignment="1" applyProtection="1">
      <alignment horizontal="right" vertical="center"/>
    </xf>
    <xf numFmtId="164" fontId="0" fillId="0" borderId="1" xfId="0" applyNumberFormat="1" applyFill="1" applyBorder="1" applyAlignment="1" applyProtection="1">
      <alignment horizontal="right" vertical="center"/>
    </xf>
    <xf numFmtId="165" fontId="0" fillId="0" borderId="1" xfId="0" applyNumberFormat="1" applyFill="1" applyBorder="1" applyAlignment="1" applyProtection="1">
      <alignment horizontal="right" vertical="center"/>
    </xf>
    <xf numFmtId="167" fontId="0" fillId="0" borderId="1" xfId="0" applyNumberFormat="1" applyFill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30"/>
  <sheetViews>
    <sheetView tabSelected="1" zoomScale="90" zoomScaleNormal="9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C27" sqref="C27"/>
    </sheetView>
  </sheetViews>
  <sheetFormatPr defaultRowHeight="15"/>
  <cols>
    <col min="1" max="1" width="4.42578125" style="18" bestFit="1" customWidth="1"/>
    <col min="2" max="2" width="12.7109375" style="18" bestFit="1" customWidth="1"/>
    <col min="3" max="3" width="33.5703125" style="2" bestFit="1" customWidth="1"/>
    <col min="4" max="4" width="12.7109375" style="18" bestFit="1" customWidth="1"/>
    <col min="5" max="5" width="13.140625" style="2" hidden="1" customWidth="1"/>
    <col min="6" max="6" width="25.28515625" style="2" hidden="1" customWidth="1"/>
    <col min="7" max="7" width="10.42578125" style="2" bestFit="1" customWidth="1"/>
    <col min="8" max="8" width="25" style="2" customWidth="1"/>
    <col min="9" max="9" width="19.5703125" style="2" bestFit="1" customWidth="1"/>
    <col min="10" max="10" width="14.140625" style="2" bestFit="1" customWidth="1"/>
    <col min="11" max="11" width="12.85546875" style="2" bestFit="1" customWidth="1"/>
    <col min="12" max="13" width="14.7109375" style="2" bestFit="1" customWidth="1"/>
    <col min="14" max="14" width="16.5703125" style="2" bestFit="1" customWidth="1"/>
    <col min="15" max="15" width="11.85546875" style="2" bestFit="1" customWidth="1"/>
    <col min="16" max="16" width="14.140625" style="2" bestFit="1" customWidth="1"/>
    <col min="17" max="17" width="9.42578125" style="2" bestFit="1" customWidth="1"/>
    <col min="18" max="18" width="10" style="2" bestFit="1" customWidth="1"/>
    <col min="19" max="19" width="18.42578125" style="2" bestFit="1" customWidth="1"/>
    <col min="20" max="20" width="10.85546875" style="2" bestFit="1" customWidth="1"/>
    <col min="21" max="21" width="16.28515625" style="2" bestFit="1" customWidth="1"/>
    <col min="22" max="22" width="8.7109375" style="2" bestFit="1" customWidth="1"/>
    <col min="23" max="23" width="9.5703125" style="2" bestFit="1" customWidth="1"/>
    <col min="24" max="24" width="14.28515625" style="2" bestFit="1" customWidth="1"/>
    <col min="25" max="25" width="10.140625" style="2" bestFit="1" customWidth="1"/>
    <col min="26" max="26" width="16.42578125" style="2" bestFit="1" customWidth="1"/>
    <col min="27" max="27" width="9.28515625" style="2" bestFit="1" customWidth="1"/>
    <col min="28" max="28" width="12.28515625" style="2" bestFit="1" customWidth="1"/>
    <col min="29" max="34" width="8.28515625" style="2" bestFit="1" customWidth="1"/>
    <col min="35" max="35" width="13.140625" style="2" bestFit="1" customWidth="1"/>
    <col min="36" max="36" width="24.85546875" style="2" bestFit="1" customWidth="1"/>
    <col min="37" max="37" width="9.42578125" style="2" bestFit="1" customWidth="1"/>
    <col min="38" max="38" width="11.85546875" style="2" bestFit="1" customWidth="1"/>
    <col min="39" max="39" width="10.42578125" style="2" bestFit="1" customWidth="1"/>
    <col min="40" max="40" width="11.85546875" style="2" bestFit="1" customWidth="1"/>
    <col min="41" max="41" width="11.140625" style="2" bestFit="1" customWidth="1"/>
    <col min="42" max="42" width="11.85546875" style="2" bestFit="1" customWidth="1"/>
    <col min="43" max="43" width="10.42578125" style="2" bestFit="1" customWidth="1"/>
    <col min="44" max="44" width="16.5703125" style="2" bestFit="1" customWidth="1"/>
    <col min="45" max="45" width="13.7109375" style="2" bestFit="1" customWidth="1"/>
    <col min="46" max="46" width="16.28515625" style="2" bestFit="1" customWidth="1"/>
    <col min="47" max="47" width="14.42578125" style="2" bestFit="1" customWidth="1"/>
    <col min="48" max="49" width="12.140625" style="2" bestFit="1" customWidth="1"/>
    <col min="50" max="50" width="10.5703125" style="2" bestFit="1" customWidth="1"/>
    <col min="51" max="51" width="16.28515625" style="2" bestFit="1" customWidth="1"/>
    <col min="52" max="52" width="13.5703125" style="2" bestFit="1" customWidth="1"/>
    <col min="53" max="53" width="11.85546875" style="2" bestFit="1" customWidth="1"/>
    <col min="54" max="54" width="14.5703125" style="2" hidden="1" customWidth="1"/>
    <col min="55" max="55" width="15" style="2" hidden="1" customWidth="1"/>
    <col min="56" max="56" width="16.7109375" style="2" bestFit="1" customWidth="1"/>
    <col min="57" max="57" width="15.5703125" style="2" bestFit="1" customWidth="1"/>
    <col min="58" max="58" width="5.85546875" style="2" bestFit="1" customWidth="1"/>
    <col min="59" max="59" width="12.42578125" style="2" bestFit="1" customWidth="1"/>
    <col min="60" max="60" width="17.42578125" style="2" bestFit="1" customWidth="1"/>
    <col min="61" max="61" width="15.140625" style="2" bestFit="1" customWidth="1"/>
    <col min="62" max="62" width="16.140625" style="2" bestFit="1" customWidth="1"/>
    <col min="63" max="63" width="18.5703125" style="2" bestFit="1" customWidth="1"/>
    <col min="64" max="64" width="25.7109375" style="2" bestFit="1" customWidth="1"/>
    <col min="65" max="65" width="16.85546875" style="2" bestFit="1" customWidth="1"/>
    <col min="66" max="67" width="12.7109375" style="2" bestFit="1" customWidth="1"/>
    <col min="68" max="16384" width="9.140625" style="2"/>
  </cols>
  <sheetData>
    <row r="1" spans="1:67" ht="129.94999999999999" customHeight="1">
      <c r="A1" s="23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5" t="s">
        <v>7</v>
      </c>
      <c r="I1" s="27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7" t="s">
        <v>18</v>
      </c>
      <c r="T1" s="29" t="s">
        <v>19</v>
      </c>
      <c r="U1" s="29" t="s">
        <v>20</v>
      </c>
      <c r="V1" s="29" t="s">
        <v>21</v>
      </c>
      <c r="W1" s="29" t="s">
        <v>22</v>
      </c>
      <c r="X1" s="29" t="s">
        <v>23</v>
      </c>
      <c r="Y1" s="29" t="s">
        <v>24</v>
      </c>
      <c r="Z1" s="29" t="s">
        <v>25</v>
      </c>
      <c r="AA1" s="29" t="s">
        <v>26</v>
      </c>
      <c r="AB1" s="27" t="s">
        <v>27</v>
      </c>
      <c r="AC1" s="29" t="s">
        <v>28</v>
      </c>
      <c r="AD1" s="29" t="s">
        <v>29</v>
      </c>
      <c r="AE1" s="29" t="s">
        <v>30</v>
      </c>
      <c r="AF1" s="29" t="s">
        <v>31</v>
      </c>
      <c r="AG1" s="29" t="s">
        <v>32</v>
      </c>
      <c r="AH1" s="29" t="s">
        <v>33</v>
      </c>
      <c r="AI1" s="27" t="s">
        <v>34</v>
      </c>
      <c r="AJ1" s="24" t="s">
        <v>35</v>
      </c>
      <c r="AK1" s="29" t="s">
        <v>36</v>
      </c>
      <c r="AL1" s="29" t="s">
        <v>37</v>
      </c>
      <c r="AM1" s="29" t="s">
        <v>38</v>
      </c>
      <c r="AN1" s="29" t="s">
        <v>39</v>
      </c>
      <c r="AO1" s="29" t="s">
        <v>40</v>
      </c>
      <c r="AP1" s="29" t="s">
        <v>41</v>
      </c>
      <c r="AQ1" s="29" t="s">
        <v>42</v>
      </c>
      <c r="AR1" s="29" t="s">
        <v>43</v>
      </c>
      <c r="AS1" s="29" t="s">
        <v>44</v>
      </c>
      <c r="AT1" s="29" t="s">
        <v>45</v>
      </c>
      <c r="AU1" s="24" t="s">
        <v>46</v>
      </c>
      <c r="AV1" s="29" t="s">
        <v>47</v>
      </c>
      <c r="AW1" s="29" t="s">
        <v>48</v>
      </c>
      <c r="AX1" s="27" t="s">
        <v>49</v>
      </c>
      <c r="AY1" s="25" t="s">
        <v>50</v>
      </c>
      <c r="AZ1" s="31" t="s">
        <v>51</v>
      </c>
      <c r="BA1" s="32" t="s">
        <v>52</v>
      </c>
      <c r="BB1" s="29" t="s">
        <v>53</v>
      </c>
      <c r="BC1" s="29" t="s">
        <v>54</v>
      </c>
      <c r="BD1" s="32" t="s">
        <v>55</v>
      </c>
      <c r="BE1" s="32" t="s">
        <v>56</v>
      </c>
      <c r="BF1" s="29" t="s">
        <v>57</v>
      </c>
      <c r="BG1" s="29" t="s">
        <v>58</v>
      </c>
      <c r="BH1" s="27" t="s">
        <v>59</v>
      </c>
      <c r="BI1" s="27" t="s">
        <v>60</v>
      </c>
      <c r="BJ1" s="29" t="s">
        <v>61</v>
      </c>
      <c r="BK1" s="29" t="s">
        <v>62</v>
      </c>
      <c r="BL1" s="1" t="s">
        <v>63</v>
      </c>
      <c r="BM1" s="1" t="s">
        <v>64</v>
      </c>
      <c r="BN1" s="29" t="s">
        <v>65</v>
      </c>
      <c r="BO1" s="29" t="s">
        <v>66</v>
      </c>
    </row>
    <row r="2" spans="1:67" ht="38.1" customHeight="1">
      <c r="A2" s="23"/>
      <c r="B2" s="23"/>
      <c r="C2" s="23"/>
      <c r="D2" s="23"/>
      <c r="E2" s="23"/>
      <c r="F2" s="23"/>
      <c r="G2" s="23"/>
      <c r="H2" s="26"/>
      <c r="I2" s="28"/>
      <c r="J2" s="30"/>
      <c r="K2" s="30"/>
      <c r="L2" s="30"/>
      <c r="M2" s="30"/>
      <c r="N2" s="30"/>
      <c r="O2" s="30"/>
      <c r="P2" s="30"/>
      <c r="Q2" s="30"/>
      <c r="R2" s="30"/>
      <c r="S2" s="28"/>
      <c r="T2" s="30"/>
      <c r="U2" s="30"/>
      <c r="V2" s="30"/>
      <c r="W2" s="30"/>
      <c r="X2" s="30"/>
      <c r="Y2" s="30"/>
      <c r="Z2" s="30"/>
      <c r="AA2" s="30"/>
      <c r="AB2" s="28"/>
      <c r="AC2" s="30"/>
      <c r="AD2" s="30"/>
      <c r="AE2" s="30"/>
      <c r="AF2" s="30"/>
      <c r="AG2" s="30"/>
      <c r="AH2" s="30"/>
      <c r="AI2" s="28"/>
      <c r="AJ2" s="23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23"/>
      <c r="AV2" s="30"/>
      <c r="AW2" s="30"/>
      <c r="AX2" s="28"/>
      <c r="AY2" s="26"/>
      <c r="AZ2" s="28"/>
      <c r="BA2" s="33"/>
      <c r="BB2" s="30"/>
      <c r="BC2" s="30"/>
      <c r="BD2" s="33"/>
      <c r="BE2" s="33"/>
      <c r="BF2" s="30"/>
      <c r="BG2" s="30"/>
      <c r="BH2" s="28"/>
      <c r="BI2" s="28"/>
      <c r="BJ2" s="30"/>
      <c r="BK2" s="30"/>
      <c r="BL2" s="29" t="s">
        <v>67</v>
      </c>
      <c r="BM2" s="30"/>
      <c r="BN2" s="30"/>
      <c r="BO2" s="30"/>
    </row>
    <row r="3" spans="1:67" ht="42" customHeight="1">
      <c r="A3" s="23"/>
      <c r="B3" s="23"/>
      <c r="C3" s="23"/>
      <c r="D3" s="23"/>
      <c r="E3" s="23"/>
      <c r="F3" s="23"/>
      <c r="G3" s="3" t="s">
        <v>68</v>
      </c>
      <c r="H3" s="4">
        <v>28</v>
      </c>
      <c r="I3" s="5">
        <v>13</v>
      </c>
      <c r="J3" s="1">
        <v>6</v>
      </c>
      <c r="K3" s="1">
        <v>5</v>
      </c>
      <c r="L3" s="1">
        <v>4</v>
      </c>
      <c r="M3" s="1">
        <v>3</v>
      </c>
      <c r="N3" s="1">
        <v>2</v>
      </c>
      <c r="O3" s="1">
        <v>3</v>
      </c>
      <c r="P3" s="1">
        <v>2</v>
      </c>
      <c r="Q3" s="1">
        <v>1</v>
      </c>
      <c r="R3" s="1">
        <v>1</v>
      </c>
      <c r="S3" s="5">
        <v>4</v>
      </c>
      <c r="T3" s="1">
        <v>1</v>
      </c>
      <c r="U3" s="1">
        <v>2</v>
      </c>
      <c r="V3" s="1">
        <v>1</v>
      </c>
      <c r="W3" s="1">
        <v>1</v>
      </c>
      <c r="X3" s="1">
        <v>1</v>
      </c>
      <c r="Y3" s="1">
        <v>1</v>
      </c>
      <c r="Z3" s="1">
        <v>1</v>
      </c>
      <c r="AA3" s="1">
        <v>0.5</v>
      </c>
      <c r="AB3" s="5">
        <v>4</v>
      </c>
      <c r="AC3" s="1">
        <v>3</v>
      </c>
      <c r="AD3" s="1">
        <v>2</v>
      </c>
      <c r="AE3" s="1">
        <v>1</v>
      </c>
      <c r="AF3" s="1">
        <v>2</v>
      </c>
      <c r="AG3" s="1">
        <v>1</v>
      </c>
      <c r="AH3" s="1">
        <v>0.5</v>
      </c>
      <c r="AI3" s="5">
        <v>5</v>
      </c>
      <c r="AJ3" s="3">
        <v>3</v>
      </c>
      <c r="AK3" s="1"/>
      <c r="AL3" s="1"/>
      <c r="AM3" s="1"/>
      <c r="AN3" s="1"/>
      <c r="AO3" s="1"/>
      <c r="AP3" s="1"/>
      <c r="AQ3" s="1"/>
      <c r="AR3" s="1"/>
      <c r="AS3" s="1"/>
      <c r="AT3" s="1"/>
      <c r="AU3" s="3">
        <v>2</v>
      </c>
      <c r="AV3" s="1"/>
      <c r="AW3" s="1"/>
      <c r="AX3" s="5">
        <v>2</v>
      </c>
      <c r="AY3" s="4">
        <v>27</v>
      </c>
      <c r="AZ3" s="5">
        <v>13</v>
      </c>
      <c r="BA3" s="6">
        <v>9</v>
      </c>
      <c r="BB3" s="1"/>
      <c r="BC3" s="1"/>
      <c r="BD3" s="6">
        <v>5</v>
      </c>
      <c r="BE3" s="6">
        <v>4</v>
      </c>
      <c r="BF3" s="1">
        <v>2</v>
      </c>
      <c r="BG3" s="1">
        <v>3</v>
      </c>
      <c r="BH3" s="5">
        <v>2</v>
      </c>
      <c r="BI3" s="5">
        <v>12</v>
      </c>
      <c r="BJ3" s="1">
        <v>6</v>
      </c>
      <c r="BK3" s="1">
        <v>6</v>
      </c>
      <c r="BL3" s="1">
        <v>6</v>
      </c>
      <c r="BM3" s="1">
        <v>4</v>
      </c>
      <c r="BN3" s="1">
        <v>3</v>
      </c>
      <c r="BO3" s="1">
        <v>2</v>
      </c>
    </row>
    <row r="4" spans="1:67" ht="90" customHeight="1">
      <c r="A4" s="23"/>
      <c r="B4" s="23"/>
      <c r="C4" s="23"/>
      <c r="D4" s="23"/>
      <c r="E4" s="23"/>
      <c r="F4" s="23"/>
      <c r="G4" s="3" t="s">
        <v>69</v>
      </c>
      <c r="H4" s="4" t="s">
        <v>70</v>
      </c>
      <c r="I4" s="5" t="s">
        <v>71</v>
      </c>
      <c r="J4" s="3" t="s">
        <v>72</v>
      </c>
      <c r="K4" s="3" t="s">
        <v>73</v>
      </c>
      <c r="L4" s="3" t="s">
        <v>74</v>
      </c>
      <c r="M4" s="3" t="s">
        <v>75</v>
      </c>
      <c r="N4" s="3" t="s">
        <v>76</v>
      </c>
      <c r="O4" s="3" t="s">
        <v>77</v>
      </c>
      <c r="P4" s="3" t="s">
        <v>78</v>
      </c>
      <c r="Q4" s="3" t="s">
        <v>79</v>
      </c>
      <c r="R4" s="3" t="s">
        <v>80</v>
      </c>
      <c r="S4" s="5" t="s">
        <v>81</v>
      </c>
      <c r="T4" s="3" t="s">
        <v>82</v>
      </c>
      <c r="U4" s="3" t="s">
        <v>83</v>
      </c>
      <c r="V4" s="3" t="s">
        <v>84</v>
      </c>
      <c r="W4" s="3" t="s">
        <v>85</v>
      </c>
      <c r="X4" s="3" t="s">
        <v>86</v>
      </c>
      <c r="Y4" s="3" t="s">
        <v>87</v>
      </c>
      <c r="Z4" s="3" t="s">
        <v>88</v>
      </c>
      <c r="AA4" s="3" t="s">
        <v>89</v>
      </c>
      <c r="AB4" s="5" t="s">
        <v>90</v>
      </c>
      <c r="AC4" s="3" t="s">
        <v>91</v>
      </c>
      <c r="AD4" s="3" t="s">
        <v>92</v>
      </c>
      <c r="AE4" s="3" t="s">
        <v>93</v>
      </c>
      <c r="AF4" s="3" t="s">
        <v>94</v>
      </c>
      <c r="AG4" s="3" t="s">
        <v>95</v>
      </c>
      <c r="AH4" s="3" t="s">
        <v>96</v>
      </c>
      <c r="AI4" s="5" t="s">
        <v>97</v>
      </c>
      <c r="AJ4" s="3" t="s">
        <v>98</v>
      </c>
      <c r="AK4" s="3" t="s">
        <v>99</v>
      </c>
      <c r="AL4" s="3" t="s">
        <v>100</v>
      </c>
      <c r="AM4" s="3" t="s">
        <v>101</v>
      </c>
      <c r="AN4" s="3" t="s">
        <v>102</v>
      </c>
      <c r="AO4" s="3" t="s">
        <v>103</v>
      </c>
      <c r="AP4" s="3" t="s">
        <v>104</v>
      </c>
      <c r="AQ4" s="3" t="s">
        <v>105</v>
      </c>
      <c r="AR4" s="3" t="s">
        <v>106</v>
      </c>
      <c r="AS4" s="3" t="s">
        <v>107</v>
      </c>
      <c r="AT4" s="3" t="s">
        <v>108</v>
      </c>
      <c r="AU4" s="3" t="s">
        <v>109</v>
      </c>
      <c r="AV4" s="3" t="s">
        <v>110</v>
      </c>
      <c r="AW4" s="3" t="s">
        <v>111</v>
      </c>
      <c r="AX4" s="5" t="s">
        <v>112</v>
      </c>
      <c r="AY4" s="4" t="s">
        <v>113</v>
      </c>
      <c r="AZ4" s="5" t="s">
        <v>114</v>
      </c>
      <c r="BA4" s="20" t="s">
        <v>167</v>
      </c>
      <c r="BB4" s="3" t="s">
        <v>115</v>
      </c>
      <c r="BC4" s="3" t="s">
        <v>116</v>
      </c>
      <c r="BD4" s="6" t="s">
        <v>117</v>
      </c>
      <c r="BE4" s="6" t="s">
        <v>118</v>
      </c>
      <c r="BF4" s="3" t="s">
        <v>119</v>
      </c>
      <c r="BG4" s="3" t="s">
        <v>120</v>
      </c>
      <c r="BH4" s="5" t="s">
        <v>121</v>
      </c>
      <c r="BI4" s="5" t="s">
        <v>122</v>
      </c>
      <c r="BJ4" s="3" t="s">
        <v>123</v>
      </c>
      <c r="BK4" s="3" t="s">
        <v>124</v>
      </c>
      <c r="BL4" s="3" t="s">
        <v>125</v>
      </c>
      <c r="BM4" s="3" t="s">
        <v>126</v>
      </c>
      <c r="BN4" s="3" t="s">
        <v>127</v>
      </c>
      <c r="BO4" s="3" t="s">
        <v>128</v>
      </c>
    </row>
    <row r="5" spans="1:67" s="7" customFormat="1" ht="15" customHeight="1">
      <c r="A5" s="16">
        <v>1</v>
      </c>
      <c r="B5" s="16" t="s">
        <v>134</v>
      </c>
      <c r="C5" s="17" t="s">
        <v>160</v>
      </c>
      <c r="D5" s="16" t="s">
        <v>135</v>
      </c>
      <c r="E5" s="7" t="s">
        <v>129</v>
      </c>
      <c r="F5" s="7" t="s">
        <v>130</v>
      </c>
      <c r="G5" s="8">
        <f t="shared" ref="G5:G25" si="0">H5+AY5</f>
        <v>25.875</v>
      </c>
      <c r="H5" s="9">
        <f t="shared" ref="H5:H25" si="1">MIN(I5+S5+AB5+AI5+AX5,$H$3)</f>
        <v>10.375</v>
      </c>
      <c r="I5" s="10">
        <f t="shared" ref="I5:I25" si="2">MIN(SUM(J5:R5),$I$3)</f>
        <v>4</v>
      </c>
      <c r="J5" s="10">
        <v>0</v>
      </c>
      <c r="K5" s="10">
        <v>0</v>
      </c>
      <c r="L5" s="10">
        <v>4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1">
        <f t="shared" ref="S5:S25" si="3">MIN(SUM(T5:AA5),$S$3)</f>
        <v>4</v>
      </c>
      <c r="T5" s="10">
        <v>0</v>
      </c>
      <c r="U5" s="10">
        <v>2</v>
      </c>
      <c r="V5" s="11">
        <v>1</v>
      </c>
      <c r="W5" s="11">
        <v>0</v>
      </c>
      <c r="X5" s="10">
        <v>0</v>
      </c>
      <c r="Y5" s="11">
        <v>1</v>
      </c>
      <c r="Z5" s="10">
        <v>1</v>
      </c>
      <c r="AA5" s="11">
        <v>0</v>
      </c>
      <c r="AB5" s="11">
        <f t="shared" ref="AB5:AB25" si="4">MIN(SUM(AC5:AH5),$AB$3)</f>
        <v>2</v>
      </c>
      <c r="AC5" s="10">
        <v>0</v>
      </c>
      <c r="AD5" s="10">
        <v>2</v>
      </c>
      <c r="AE5" s="10">
        <v>0</v>
      </c>
      <c r="AF5" s="10">
        <v>0</v>
      </c>
      <c r="AG5" s="10">
        <v>0</v>
      </c>
      <c r="AH5" s="11">
        <v>0</v>
      </c>
      <c r="AI5" s="9">
        <f t="shared" ref="AI5:AI25" si="5">MIN(AJ5+AU5,$AI$3)</f>
        <v>0.375</v>
      </c>
      <c r="AJ5" s="9">
        <f t="shared" ref="AJ5:AJ25" si="6">MIN(SUM(AK5:AT5),$AJ$3)</f>
        <v>0.375</v>
      </c>
      <c r="AK5" s="10">
        <v>0</v>
      </c>
      <c r="AL5" s="11">
        <v>0</v>
      </c>
      <c r="AM5" s="12">
        <v>0</v>
      </c>
      <c r="AN5" s="9">
        <v>0</v>
      </c>
      <c r="AO5" s="12">
        <v>0</v>
      </c>
      <c r="AP5" s="9">
        <v>0.375</v>
      </c>
      <c r="AQ5" s="12">
        <v>0</v>
      </c>
      <c r="AR5" s="10">
        <v>0</v>
      </c>
      <c r="AS5" s="9">
        <v>0</v>
      </c>
      <c r="AT5" s="12">
        <v>0</v>
      </c>
      <c r="AU5" s="12">
        <f t="shared" ref="AU5:AU25" si="7">MIN(SUM(AV5:AW5),$AU$3)</f>
        <v>0</v>
      </c>
      <c r="AV5" s="11">
        <v>0</v>
      </c>
      <c r="AW5" s="12">
        <v>0</v>
      </c>
      <c r="AX5" s="11">
        <v>0</v>
      </c>
      <c r="AY5" s="8">
        <f t="shared" ref="AY5:AY25" si="8">MIN(AZ5+BH5+BI5,$AY$3)</f>
        <v>15.5</v>
      </c>
      <c r="AZ5" s="9">
        <f t="shared" ref="AZ5:AZ25" si="9">MIN(BA5+BD5+BE5,$AZ$3)</f>
        <v>10</v>
      </c>
      <c r="BA5" s="9">
        <f>MIN(SUM(BB5:BC5),$BA$3)</f>
        <v>9</v>
      </c>
      <c r="BB5" s="12">
        <v>9</v>
      </c>
      <c r="BC5" s="9">
        <v>0</v>
      </c>
      <c r="BD5" s="11">
        <v>0</v>
      </c>
      <c r="BE5" s="10">
        <f t="shared" ref="BE5:BE25" si="10">MIN(SUM(BF5:BG5),$BE$3)</f>
        <v>1</v>
      </c>
      <c r="BF5" s="10">
        <v>0</v>
      </c>
      <c r="BG5" s="10">
        <v>1</v>
      </c>
      <c r="BH5" s="11">
        <v>0</v>
      </c>
      <c r="BI5" s="8">
        <f t="shared" ref="BI5:BI25" si="11">SUM(BJ5:BO5)</f>
        <v>5.5</v>
      </c>
      <c r="BJ5" s="11">
        <v>0</v>
      </c>
      <c r="BK5" s="8">
        <v>0</v>
      </c>
      <c r="BL5" s="9">
        <v>4.125</v>
      </c>
      <c r="BM5" s="9">
        <v>1.375</v>
      </c>
      <c r="BN5" s="9">
        <v>0</v>
      </c>
      <c r="BO5" s="8">
        <v>0</v>
      </c>
    </row>
    <row r="6" spans="1:67" s="7" customFormat="1" ht="15" customHeight="1">
      <c r="A6" s="21">
        <v>2</v>
      </c>
      <c r="B6" s="18">
        <v>709533</v>
      </c>
      <c r="C6" s="2" t="s">
        <v>159</v>
      </c>
      <c r="D6" s="18" t="s">
        <v>131</v>
      </c>
      <c r="E6" s="2"/>
      <c r="F6" s="2"/>
      <c r="G6" s="8">
        <f t="shared" si="0"/>
        <v>25.05</v>
      </c>
      <c r="H6" s="9">
        <f t="shared" si="1"/>
        <v>15.8</v>
      </c>
      <c r="I6" s="10">
        <f t="shared" si="2"/>
        <v>6</v>
      </c>
      <c r="J6" s="2">
        <v>6</v>
      </c>
      <c r="K6" s="2"/>
      <c r="L6" s="2"/>
      <c r="M6" s="2"/>
      <c r="N6" s="2"/>
      <c r="O6" s="2"/>
      <c r="P6" s="2"/>
      <c r="Q6" s="2"/>
      <c r="R6" s="2"/>
      <c r="S6" s="11">
        <f t="shared" si="3"/>
        <v>2.2999999999999998</v>
      </c>
      <c r="T6" s="2"/>
      <c r="U6" s="2">
        <v>2</v>
      </c>
      <c r="V6" s="2">
        <v>0.3</v>
      </c>
      <c r="W6" s="2"/>
      <c r="X6" s="2"/>
      <c r="Y6" s="2"/>
      <c r="Z6" s="2"/>
      <c r="AA6" s="2"/>
      <c r="AB6" s="11">
        <f t="shared" si="4"/>
        <v>4</v>
      </c>
      <c r="AC6" s="2">
        <v>3</v>
      </c>
      <c r="AD6" s="2"/>
      <c r="AE6" s="2"/>
      <c r="AF6" s="2">
        <v>2</v>
      </c>
      <c r="AG6" s="2"/>
      <c r="AH6" s="2"/>
      <c r="AI6" s="9">
        <f t="shared" si="5"/>
        <v>3.5</v>
      </c>
      <c r="AJ6" s="9">
        <f t="shared" si="6"/>
        <v>3</v>
      </c>
      <c r="AK6" s="2"/>
      <c r="AL6" s="2">
        <v>3.5</v>
      </c>
      <c r="AM6" s="2"/>
      <c r="AN6" s="2"/>
      <c r="AO6" s="2"/>
      <c r="AP6" s="2"/>
      <c r="AQ6" s="2"/>
      <c r="AR6" s="2"/>
      <c r="AS6" s="2"/>
      <c r="AT6" s="2"/>
      <c r="AU6" s="12">
        <f t="shared" si="7"/>
        <v>0.5</v>
      </c>
      <c r="AV6" s="2"/>
      <c r="AW6" s="2">
        <v>0.5</v>
      </c>
      <c r="AX6" s="2"/>
      <c r="AY6" s="8">
        <f t="shared" si="8"/>
        <v>9.25</v>
      </c>
      <c r="AZ6" s="9">
        <f t="shared" si="9"/>
        <v>9.25</v>
      </c>
      <c r="BA6" s="9">
        <v>8.25</v>
      </c>
      <c r="BB6" s="2">
        <v>8.25</v>
      </c>
      <c r="BC6" s="2"/>
      <c r="BD6" s="2"/>
      <c r="BE6" s="10">
        <f t="shared" si="10"/>
        <v>1</v>
      </c>
      <c r="BF6" s="2"/>
      <c r="BG6" s="2">
        <v>1</v>
      </c>
      <c r="BH6" s="2"/>
      <c r="BI6" s="8">
        <f t="shared" si="11"/>
        <v>0</v>
      </c>
      <c r="BJ6" s="2"/>
      <c r="BK6" s="2"/>
      <c r="BL6" s="2"/>
      <c r="BM6" s="2"/>
      <c r="BN6" s="2"/>
      <c r="BO6" s="2"/>
    </row>
    <row r="7" spans="1:67" s="7" customFormat="1" ht="15" customHeight="1">
      <c r="A7" s="21">
        <v>3</v>
      </c>
      <c r="B7" s="18">
        <v>719352</v>
      </c>
      <c r="C7" s="2" t="s">
        <v>144</v>
      </c>
      <c r="D7" s="18" t="s">
        <v>164</v>
      </c>
      <c r="E7" s="2"/>
      <c r="F7" s="2"/>
      <c r="G7" s="8">
        <f t="shared" si="0"/>
        <v>24.5</v>
      </c>
      <c r="H7" s="9">
        <f t="shared" si="1"/>
        <v>14.75</v>
      </c>
      <c r="I7" s="10">
        <f t="shared" si="2"/>
        <v>7</v>
      </c>
      <c r="J7" s="2"/>
      <c r="K7" s="2"/>
      <c r="L7" s="2">
        <v>4</v>
      </c>
      <c r="M7" s="2">
        <v>3</v>
      </c>
      <c r="N7" s="2"/>
      <c r="O7" s="2"/>
      <c r="P7" s="2"/>
      <c r="Q7" s="2"/>
      <c r="R7" s="2"/>
      <c r="S7" s="11">
        <f t="shared" si="3"/>
        <v>3.2</v>
      </c>
      <c r="T7" s="2"/>
      <c r="U7" s="2"/>
      <c r="V7" s="2">
        <v>1</v>
      </c>
      <c r="W7" s="2">
        <v>0.7</v>
      </c>
      <c r="X7" s="2"/>
      <c r="Y7" s="2"/>
      <c r="Z7" s="2">
        <v>1</v>
      </c>
      <c r="AA7" s="2">
        <v>0.5</v>
      </c>
      <c r="AB7" s="11">
        <f t="shared" si="4"/>
        <v>3</v>
      </c>
      <c r="AC7" s="2">
        <v>3</v>
      </c>
      <c r="AD7" s="2"/>
      <c r="AE7" s="2"/>
      <c r="AF7" s="2"/>
      <c r="AG7" s="2"/>
      <c r="AH7" s="2"/>
      <c r="AI7" s="9">
        <f t="shared" si="5"/>
        <v>1.55</v>
      </c>
      <c r="AJ7" s="9">
        <f t="shared" si="6"/>
        <v>1.55</v>
      </c>
      <c r="AK7" s="2"/>
      <c r="AL7" s="2"/>
      <c r="AM7" s="2"/>
      <c r="AN7" s="2"/>
      <c r="AO7" s="2">
        <v>1.25</v>
      </c>
      <c r="AP7" s="2">
        <v>0.25</v>
      </c>
      <c r="AQ7" s="2"/>
      <c r="AR7" s="2"/>
      <c r="AS7" s="2"/>
      <c r="AT7" s="2">
        <v>0.05</v>
      </c>
      <c r="AU7" s="12">
        <f t="shared" si="7"/>
        <v>0</v>
      </c>
      <c r="AV7" s="2"/>
      <c r="AW7" s="2"/>
      <c r="AX7" s="2"/>
      <c r="AY7" s="8">
        <f t="shared" si="8"/>
        <v>9.75</v>
      </c>
      <c r="AZ7" s="9">
        <f t="shared" si="9"/>
        <v>9.75</v>
      </c>
      <c r="BA7" s="9">
        <f>MIN(SUM(BB7:BC7),$BA$3)</f>
        <v>2.75</v>
      </c>
      <c r="BB7" s="2">
        <v>2.75</v>
      </c>
      <c r="BC7" s="2"/>
      <c r="BD7" s="2">
        <v>5</v>
      </c>
      <c r="BE7" s="10">
        <f t="shared" si="10"/>
        <v>2</v>
      </c>
      <c r="BF7" s="2">
        <v>1</v>
      </c>
      <c r="BG7" s="2">
        <v>1</v>
      </c>
      <c r="BH7" s="2"/>
      <c r="BI7" s="8">
        <f t="shared" si="11"/>
        <v>0</v>
      </c>
      <c r="BJ7" s="2"/>
      <c r="BK7" s="2"/>
      <c r="BL7" s="2"/>
      <c r="BM7" s="2"/>
      <c r="BN7" s="2"/>
      <c r="BO7" s="2"/>
    </row>
    <row r="8" spans="1:67" s="7" customFormat="1" ht="15" customHeight="1">
      <c r="A8" s="21">
        <v>4</v>
      </c>
      <c r="B8" s="18">
        <v>172473</v>
      </c>
      <c r="C8" s="2" t="s">
        <v>143</v>
      </c>
      <c r="D8" s="18" t="s">
        <v>154</v>
      </c>
      <c r="E8" s="2"/>
      <c r="F8" s="2"/>
      <c r="G8" s="8">
        <f t="shared" si="0"/>
        <v>22</v>
      </c>
      <c r="H8" s="9">
        <f t="shared" si="1"/>
        <v>9</v>
      </c>
      <c r="I8" s="10">
        <f t="shared" si="2"/>
        <v>4</v>
      </c>
      <c r="J8" s="2"/>
      <c r="K8" s="2"/>
      <c r="L8" s="2">
        <v>4</v>
      </c>
      <c r="M8" s="2"/>
      <c r="N8" s="2"/>
      <c r="O8" s="2"/>
      <c r="P8" s="2"/>
      <c r="Q8" s="2"/>
      <c r="R8" s="2"/>
      <c r="S8" s="11">
        <f t="shared" si="3"/>
        <v>2</v>
      </c>
      <c r="T8" s="2"/>
      <c r="U8" s="2"/>
      <c r="V8" s="2">
        <v>1</v>
      </c>
      <c r="W8" s="2"/>
      <c r="X8" s="2">
        <v>1</v>
      </c>
      <c r="Y8" s="2"/>
      <c r="Z8" s="2"/>
      <c r="AA8" s="2"/>
      <c r="AB8" s="11">
        <f t="shared" si="4"/>
        <v>3</v>
      </c>
      <c r="AC8" s="2">
        <v>3</v>
      </c>
      <c r="AD8" s="2"/>
      <c r="AE8" s="2"/>
      <c r="AF8" s="2"/>
      <c r="AG8" s="2"/>
      <c r="AH8" s="2"/>
      <c r="AI8" s="9">
        <f t="shared" si="5"/>
        <v>0</v>
      </c>
      <c r="AJ8" s="9">
        <f t="shared" si="6"/>
        <v>0</v>
      </c>
      <c r="AK8" s="2"/>
      <c r="AL8" s="2"/>
      <c r="AM8" s="2"/>
      <c r="AN8" s="2"/>
      <c r="AO8" s="2"/>
      <c r="AP8" s="2"/>
      <c r="AQ8" s="2"/>
      <c r="AR8" s="2"/>
      <c r="AS8" s="2"/>
      <c r="AT8" s="2"/>
      <c r="AU8" s="12">
        <f t="shared" si="7"/>
        <v>0</v>
      </c>
      <c r="AV8" s="2"/>
      <c r="AW8" s="2"/>
      <c r="AX8" s="2"/>
      <c r="AY8" s="8">
        <f t="shared" si="8"/>
        <v>13</v>
      </c>
      <c r="AZ8" s="9">
        <f t="shared" si="9"/>
        <v>9</v>
      </c>
      <c r="BA8" s="9">
        <v>9</v>
      </c>
      <c r="BB8" s="2">
        <v>9</v>
      </c>
      <c r="BC8" s="2"/>
      <c r="BD8" s="2"/>
      <c r="BE8" s="10">
        <f t="shared" si="10"/>
        <v>0</v>
      </c>
      <c r="BF8" s="2"/>
      <c r="BG8" s="2"/>
      <c r="BH8" s="2"/>
      <c r="BI8" s="8">
        <f t="shared" si="11"/>
        <v>4</v>
      </c>
      <c r="BJ8" s="2"/>
      <c r="BK8" s="2"/>
      <c r="BL8" s="2"/>
      <c r="BM8" s="2">
        <v>4</v>
      </c>
      <c r="BN8" s="2"/>
      <c r="BO8" s="2"/>
    </row>
    <row r="9" spans="1:67" ht="15" customHeight="1">
      <c r="A9" s="21">
        <v>5</v>
      </c>
      <c r="B9" s="18">
        <v>223085</v>
      </c>
      <c r="C9" s="2" t="s">
        <v>150</v>
      </c>
      <c r="D9" s="18" t="s">
        <v>155</v>
      </c>
      <c r="G9" s="8">
        <f t="shared" si="0"/>
        <v>20.5</v>
      </c>
      <c r="H9" s="9">
        <f t="shared" si="1"/>
        <v>10</v>
      </c>
      <c r="I9" s="10">
        <f t="shared" si="2"/>
        <v>4</v>
      </c>
      <c r="L9" s="2">
        <v>4</v>
      </c>
      <c r="S9" s="11">
        <f t="shared" si="3"/>
        <v>3</v>
      </c>
      <c r="V9" s="2">
        <v>1</v>
      </c>
      <c r="W9" s="2">
        <v>0.5</v>
      </c>
      <c r="Z9" s="2">
        <v>1</v>
      </c>
      <c r="AA9" s="2">
        <v>0.5</v>
      </c>
      <c r="AB9" s="11">
        <f t="shared" si="4"/>
        <v>2.5</v>
      </c>
      <c r="AD9" s="2">
        <v>2</v>
      </c>
      <c r="AH9" s="2">
        <v>0.5</v>
      </c>
      <c r="AI9" s="9">
        <f t="shared" si="5"/>
        <v>0.5</v>
      </c>
      <c r="AJ9" s="9">
        <f t="shared" si="6"/>
        <v>0</v>
      </c>
      <c r="AU9" s="12">
        <f t="shared" si="7"/>
        <v>0.5</v>
      </c>
      <c r="AV9" s="2">
        <v>0.5</v>
      </c>
      <c r="AY9" s="8">
        <f t="shared" si="8"/>
        <v>10.5</v>
      </c>
      <c r="AZ9" s="9">
        <f t="shared" si="9"/>
        <v>10</v>
      </c>
      <c r="BA9" s="9">
        <f t="shared" ref="BA9:BA21" si="12">MIN(SUM(BB9:BC9),$BA$3)</f>
        <v>7</v>
      </c>
      <c r="BB9" s="2">
        <v>7</v>
      </c>
      <c r="BE9" s="10">
        <f t="shared" si="10"/>
        <v>3</v>
      </c>
      <c r="BF9" s="2">
        <v>1</v>
      </c>
      <c r="BG9" s="2">
        <v>2</v>
      </c>
      <c r="BI9" s="8">
        <f t="shared" si="11"/>
        <v>0.5</v>
      </c>
      <c r="BN9" s="2">
        <v>0.5</v>
      </c>
    </row>
    <row r="10" spans="1:67" ht="15" customHeight="1">
      <c r="A10" s="21">
        <v>6</v>
      </c>
      <c r="B10" s="18">
        <v>210545</v>
      </c>
      <c r="C10" s="2" t="s">
        <v>145</v>
      </c>
      <c r="D10" s="18" t="s">
        <v>132</v>
      </c>
      <c r="G10" s="8">
        <f t="shared" si="0"/>
        <v>19</v>
      </c>
      <c r="H10" s="9">
        <f t="shared" si="1"/>
        <v>4</v>
      </c>
      <c r="I10" s="10">
        <f t="shared" si="2"/>
        <v>4</v>
      </c>
      <c r="L10" s="2">
        <v>4</v>
      </c>
      <c r="S10" s="11">
        <f t="shared" si="3"/>
        <v>0</v>
      </c>
      <c r="AB10" s="11">
        <f t="shared" si="4"/>
        <v>0</v>
      </c>
      <c r="AI10" s="9">
        <f t="shared" si="5"/>
        <v>0</v>
      </c>
      <c r="AJ10" s="9">
        <f t="shared" si="6"/>
        <v>0</v>
      </c>
      <c r="AU10" s="12">
        <f t="shared" si="7"/>
        <v>0</v>
      </c>
      <c r="AY10" s="8">
        <f t="shared" si="8"/>
        <v>15</v>
      </c>
      <c r="AZ10" s="9">
        <f t="shared" si="9"/>
        <v>9</v>
      </c>
      <c r="BA10" s="9">
        <f t="shared" si="12"/>
        <v>9</v>
      </c>
      <c r="BB10" s="2">
        <v>9</v>
      </c>
      <c r="BE10" s="10">
        <f t="shared" si="10"/>
        <v>0</v>
      </c>
      <c r="BI10" s="8">
        <f t="shared" si="11"/>
        <v>6</v>
      </c>
      <c r="BL10" s="2">
        <v>6</v>
      </c>
    </row>
    <row r="11" spans="1:67" ht="15" customHeight="1">
      <c r="A11" s="21">
        <v>7</v>
      </c>
      <c r="B11" s="16" t="s">
        <v>137</v>
      </c>
      <c r="C11" s="17" t="s">
        <v>161</v>
      </c>
      <c r="D11" s="16" t="s">
        <v>138</v>
      </c>
      <c r="E11" s="7" t="s">
        <v>129</v>
      </c>
      <c r="F11" s="7" t="s">
        <v>130</v>
      </c>
      <c r="G11" s="8">
        <f t="shared" si="0"/>
        <v>17.375</v>
      </c>
      <c r="H11" s="9">
        <f t="shared" si="1"/>
        <v>12.125</v>
      </c>
      <c r="I11" s="10">
        <f t="shared" si="2"/>
        <v>4</v>
      </c>
      <c r="J11" s="10">
        <v>0</v>
      </c>
      <c r="K11" s="10">
        <v>0</v>
      </c>
      <c r="L11" s="10">
        <v>4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1">
        <f t="shared" si="3"/>
        <v>4</v>
      </c>
      <c r="T11" s="10">
        <v>1</v>
      </c>
      <c r="U11" s="10">
        <v>2</v>
      </c>
      <c r="V11" s="11">
        <v>1</v>
      </c>
      <c r="W11" s="11">
        <v>0.7</v>
      </c>
      <c r="X11" s="10">
        <v>0</v>
      </c>
      <c r="Y11" s="11">
        <v>0</v>
      </c>
      <c r="Z11" s="10">
        <v>0</v>
      </c>
      <c r="AA11" s="11">
        <v>0</v>
      </c>
      <c r="AB11" s="11">
        <f t="shared" si="4"/>
        <v>3</v>
      </c>
      <c r="AC11" s="10">
        <v>3</v>
      </c>
      <c r="AD11" s="10">
        <v>0</v>
      </c>
      <c r="AE11" s="10">
        <v>0</v>
      </c>
      <c r="AF11" s="10">
        <v>0</v>
      </c>
      <c r="AG11" s="10">
        <v>0</v>
      </c>
      <c r="AH11" s="11">
        <v>0</v>
      </c>
      <c r="AI11" s="9">
        <f t="shared" si="5"/>
        <v>1.125</v>
      </c>
      <c r="AJ11" s="9">
        <f t="shared" si="6"/>
        <v>0.125</v>
      </c>
      <c r="AK11" s="10">
        <v>0</v>
      </c>
      <c r="AL11" s="11">
        <v>0</v>
      </c>
      <c r="AM11" s="12">
        <v>0</v>
      </c>
      <c r="AN11" s="9">
        <v>0</v>
      </c>
      <c r="AO11" s="12">
        <v>0</v>
      </c>
      <c r="AP11" s="9">
        <v>0.125</v>
      </c>
      <c r="AQ11" s="12">
        <v>0</v>
      </c>
      <c r="AR11" s="10">
        <v>0</v>
      </c>
      <c r="AS11" s="9">
        <v>0</v>
      </c>
      <c r="AT11" s="12">
        <v>0</v>
      </c>
      <c r="AU11" s="12">
        <f t="shared" si="7"/>
        <v>1</v>
      </c>
      <c r="AV11" s="11">
        <v>0</v>
      </c>
      <c r="AW11" s="12">
        <v>1</v>
      </c>
      <c r="AX11" s="11">
        <v>0</v>
      </c>
      <c r="AY11" s="8">
        <f t="shared" si="8"/>
        <v>5.25</v>
      </c>
      <c r="AZ11" s="9">
        <f t="shared" si="9"/>
        <v>4</v>
      </c>
      <c r="BA11" s="9">
        <f t="shared" si="12"/>
        <v>1</v>
      </c>
      <c r="BB11" s="12">
        <v>1</v>
      </c>
      <c r="BC11" s="9">
        <v>0</v>
      </c>
      <c r="BD11" s="11">
        <v>0</v>
      </c>
      <c r="BE11" s="10">
        <f t="shared" si="10"/>
        <v>3</v>
      </c>
      <c r="BF11" s="10">
        <v>2</v>
      </c>
      <c r="BG11" s="10">
        <v>1</v>
      </c>
      <c r="BH11" s="11">
        <v>0</v>
      </c>
      <c r="BI11" s="8">
        <f t="shared" si="11"/>
        <v>1.25</v>
      </c>
      <c r="BJ11" s="11">
        <v>0</v>
      </c>
      <c r="BK11" s="8">
        <v>0</v>
      </c>
      <c r="BL11" s="9">
        <v>0</v>
      </c>
      <c r="BM11" s="9">
        <v>0.25</v>
      </c>
      <c r="BN11" s="9">
        <v>1</v>
      </c>
      <c r="BO11" s="8">
        <v>0</v>
      </c>
    </row>
    <row r="12" spans="1:67" ht="15" customHeight="1">
      <c r="A12" s="21">
        <v>8</v>
      </c>
      <c r="B12" s="16" t="s">
        <v>136</v>
      </c>
      <c r="C12" s="17" t="s">
        <v>162</v>
      </c>
      <c r="D12" s="16" t="s">
        <v>132</v>
      </c>
      <c r="E12" s="7" t="s">
        <v>129</v>
      </c>
      <c r="F12" s="7" t="s">
        <v>130</v>
      </c>
      <c r="G12" s="8">
        <f t="shared" si="0"/>
        <v>16.8</v>
      </c>
      <c r="H12" s="9">
        <f t="shared" si="1"/>
        <v>10.3</v>
      </c>
      <c r="I12" s="10">
        <f t="shared" si="2"/>
        <v>4</v>
      </c>
      <c r="J12" s="10">
        <v>0</v>
      </c>
      <c r="K12" s="10">
        <v>0</v>
      </c>
      <c r="L12" s="10">
        <v>4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1">
        <f t="shared" si="3"/>
        <v>2.8</v>
      </c>
      <c r="T12" s="10">
        <v>0</v>
      </c>
      <c r="U12" s="10">
        <v>0</v>
      </c>
      <c r="V12" s="11">
        <v>1</v>
      </c>
      <c r="W12" s="11">
        <v>0.3</v>
      </c>
      <c r="X12" s="10">
        <v>0</v>
      </c>
      <c r="Y12" s="11">
        <v>0</v>
      </c>
      <c r="Z12" s="10">
        <v>1</v>
      </c>
      <c r="AA12" s="11">
        <v>0.5</v>
      </c>
      <c r="AB12" s="11">
        <f t="shared" si="4"/>
        <v>3.5</v>
      </c>
      <c r="AC12" s="10">
        <v>3</v>
      </c>
      <c r="AD12" s="10">
        <v>0</v>
      </c>
      <c r="AE12" s="10">
        <v>0</v>
      </c>
      <c r="AF12" s="10">
        <v>0</v>
      </c>
      <c r="AG12" s="10">
        <v>0</v>
      </c>
      <c r="AH12" s="11">
        <v>0.5</v>
      </c>
      <c r="AI12" s="9">
        <f t="shared" si="5"/>
        <v>0</v>
      </c>
      <c r="AJ12" s="9">
        <f t="shared" si="6"/>
        <v>0</v>
      </c>
      <c r="AK12" s="10"/>
      <c r="AL12" s="11"/>
      <c r="AM12" s="12"/>
      <c r="AN12" s="9"/>
      <c r="AO12" s="12"/>
      <c r="AP12" s="9"/>
      <c r="AQ12" s="12"/>
      <c r="AR12" s="10"/>
      <c r="AS12" s="9"/>
      <c r="AT12" s="12"/>
      <c r="AU12" s="12">
        <f t="shared" si="7"/>
        <v>0</v>
      </c>
      <c r="AV12" s="11"/>
      <c r="AW12" s="12"/>
      <c r="AX12" s="11"/>
      <c r="AY12" s="8">
        <f t="shared" si="8"/>
        <v>6.5</v>
      </c>
      <c r="AZ12" s="9">
        <f t="shared" si="9"/>
        <v>5</v>
      </c>
      <c r="BA12" s="9">
        <f t="shared" si="12"/>
        <v>5</v>
      </c>
      <c r="BB12" s="12">
        <v>5</v>
      </c>
      <c r="BC12" s="9">
        <v>0</v>
      </c>
      <c r="BD12" s="11"/>
      <c r="BE12" s="10">
        <f t="shared" si="10"/>
        <v>0</v>
      </c>
      <c r="BF12" s="10"/>
      <c r="BG12" s="10"/>
      <c r="BH12" s="11">
        <v>0</v>
      </c>
      <c r="BI12" s="8">
        <f t="shared" si="11"/>
        <v>1.5</v>
      </c>
      <c r="BJ12" s="11">
        <v>0</v>
      </c>
      <c r="BK12" s="8">
        <v>0</v>
      </c>
      <c r="BL12" s="9">
        <v>0</v>
      </c>
      <c r="BM12" s="9">
        <v>0</v>
      </c>
      <c r="BN12" s="9">
        <v>0</v>
      </c>
      <c r="BO12" s="8">
        <v>1.5</v>
      </c>
    </row>
    <row r="13" spans="1:67" ht="15" customHeight="1">
      <c r="A13" s="21">
        <v>9</v>
      </c>
      <c r="B13" s="18">
        <v>204738</v>
      </c>
      <c r="C13" s="2" t="s">
        <v>140</v>
      </c>
      <c r="D13" s="18" t="s">
        <v>165</v>
      </c>
      <c r="G13" s="8">
        <f t="shared" si="0"/>
        <v>16.3</v>
      </c>
      <c r="H13" s="9">
        <f t="shared" si="1"/>
        <v>7.3</v>
      </c>
      <c r="I13" s="10">
        <f t="shared" si="2"/>
        <v>7</v>
      </c>
      <c r="L13" s="2">
        <v>4</v>
      </c>
      <c r="M13" s="2">
        <v>3</v>
      </c>
      <c r="S13" s="11">
        <f t="shared" si="3"/>
        <v>0.3</v>
      </c>
      <c r="V13" s="2">
        <v>0.3</v>
      </c>
      <c r="AB13" s="11">
        <f t="shared" si="4"/>
        <v>0</v>
      </c>
      <c r="AI13" s="9">
        <f t="shared" si="5"/>
        <v>0</v>
      </c>
      <c r="AJ13" s="9">
        <f t="shared" si="6"/>
        <v>0</v>
      </c>
      <c r="AU13" s="12">
        <f t="shared" si="7"/>
        <v>0</v>
      </c>
      <c r="AY13" s="8">
        <f t="shared" si="8"/>
        <v>9</v>
      </c>
      <c r="AZ13" s="9">
        <f t="shared" si="9"/>
        <v>9</v>
      </c>
      <c r="BA13" s="9">
        <f t="shared" si="12"/>
        <v>9</v>
      </c>
      <c r="BB13" s="2">
        <v>9</v>
      </c>
      <c r="BE13" s="10">
        <f t="shared" si="10"/>
        <v>0</v>
      </c>
      <c r="BI13" s="8">
        <f t="shared" si="11"/>
        <v>0</v>
      </c>
    </row>
    <row r="14" spans="1:67" ht="15" customHeight="1">
      <c r="A14" s="21">
        <v>10</v>
      </c>
      <c r="B14" s="18">
        <v>198608</v>
      </c>
      <c r="C14" s="2" t="s">
        <v>147</v>
      </c>
      <c r="D14" s="18" t="s">
        <v>132</v>
      </c>
      <c r="G14" s="8">
        <f t="shared" si="0"/>
        <v>16.3</v>
      </c>
      <c r="H14" s="9">
        <f t="shared" si="1"/>
        <v>4</v>
      </c>
      <c r="I14" s="10">
        <f t="shared" si="2"/>
        <v>0</v>
      </c>
      <c r="S14" s="11">
        <f t="shared" si="3"/>
        <v>2</v>
      </c>
      <c r="V14" s="2">
        <v>1</v>
      </c>
      <c r="W14" s="2">
        <v>1</v>
      </c>
      <c r="AB14" s="11">
        <f t="shared" si="4"/>
        <v>2</v>
      </c>
      <c r="AD14" s="2">
        <v>2</v>
      </c>
      <c r="AI14" s="9">
        <f t="shared" si="5"/>
        <v>0</v>
      </c>
      <c r="AJ14" s="9">
        <f t="shared" si="6"/>
        <v>0</v>
      </c>
      <c r="AU14" s="12">
        <f t="shared" si="7"/>
        <v>0</v>
      </c>
      <c r="AY14" s="8">
        <f t="shared" si="8"/>
        <v>12.3</v>
      </c>
      <c r="AZ14" s="9">
        <f t="shared" si="9"/>
        <v>6.3</v>
      </c>
      <c r="BA14" s="9">
        <f t="shared" si="12"/>
        <v>3</v>
      </c>
      <c r="BB14" s="2">
        <v>3</v>
      </c>
      <c r="BD14" s="2">
        <v>0.3</v>
      </c>
      <c r="BE14" s="10">
        <f t="shared" si="10"/>
        <v>3</v>
      </c>
      <c r="BG14" s="2">
        <v>3</v>
      </c>
      <c r="BI14" s="8">
        <f t="shared" si="11"/>
        <v>6</v>
      </c>
      <c r="BL14" s="2">
        <v>6</v>
      </c>
    </row>
    <row r="15" spans="1:67" ht="15" customHeight="1">
      <c r="A15" s="21">
        <v>11</v>
      </c>
      <c r="B15" s="19">
        <v>202658</v>
      </c>
      <c r="C15" s="2" t="s">
        <v>148</v>
      </c>
      <c r="D15" s="18" t="s">
        <v>155</v>
      </c>
      <c r="G15" s="8">
        <f t="shared" si="0"/>
        <v>16.125</v>
      </c>
      <c r="H15" s="9">
        <f t="shared" si="1"/>
        <v>6</v>
      </c>
      <c r="I15" s="10">
        <f t="shared" si="2"/>
        <v>4</v>
      </c>
      <c r="L15" s="2">
        <v>4</v>
      </c>
      <c r="S15" s="11">
        <f t="shared" si="3"/>
        <v>2</v>
      </c>
      <c r="V15" s="2">
        <v>1</v>
      </c>
      <c r="Z15" s="2">
        <v>1</v>
      </c>
      <c r="AB15" s="11">
        <f t="shared" si="4"/>
        <v>0</v>
      </c>
      <c r="AI15" s="9">
        <f t="shared" si="5"/>
        <v>0</v>
      </c>
      <c r="AJ15" s="9">
        <f t="shared" si="6"/>
        <v>0</v>
      </c>
      <c r="AU15" s="12">
        <f t="shared" si="7"/>
        <v>0</v>
      </c>
      <c r="AY15" s="8">
        <f t="shared" si="8"/>
        <v>10.125</v>
      </c>
      <c r="AZ15" s="9">
        <f t="shared" si="9"/>
        <v>9</v>
      </c>
      <c r="BA15" s="9">
        <f t="shared" si="12"/>
        <v>9</v>
      </c>
      <c r="BB15" s="2">
        <v>9</v>
      </c>
      <c r="BE15" s="10">
        <f t="shared" si="10"/>
        <v>0</v>
      </c>
      <c r="BI15" s="8">
        <f t="shared" si="11"/>
        <v>1.125</v>
      </c>
      <c r="BL15" s="2">
        <v>1.125</v>
      </c>
    </row>
    <row r="16" spans="1:67" ht="15" customHeight="1">
      <c r="A16" s="21">
        <v>12</v>
      </c>
      <c r="B16" s="18">
        <v>161886</v>
      </c>
      <c r="C16" s="2" t="s">
        <v>149</v>
      </c>
      <c r="D16" s="22" t="s">
        <v>153</v>
      </c>
      <c r="G16" s="8">
        <f t="shared" si="0"/>
        <v>15.375</v>
      </c>
      <c r="H16" s="9">
        <f t="shared" si="1"/>
        <v>1</v>
      </c>
      <c r="I16" s="10">
        <f t="shared" si="2"/>
        <v>0</v>
      </c>
      <c r="S16" s="11">
        <f t="shared" si="3"/>
        <v>1</v>
      </c>
      <c r="V16" s="2">
        <v>1</v>
      </c>
      <c r="AB16" s="11">
        <f t="shared" si="4"/>
        <v>0</v>
      </c>
      <c r="AI16" s="9">
        <f t="shared" si="5"/>
        <v>0</v>
      </c>
      <c r="AJ16" s="9">
        <f t="shared" si="6"/>
        <v>0</v>
      </c>
      <c r="AU16" s="12">
        <f t="shared" si="7"/>
        <v>0</v>
      </c>
      <c r="AY16" s="8">
        <f t="shared" si="8"/>
        <v>14.375</v>
      </c>
      <c r="AZ16" s="9">
        <f t="shared" si="9"/>
        <v>9</v>
      </c>
      <c r="BA16" s="9">
        <f t="shared" si="12"/>
        <v>9</v>
      </c>
      <c r="BB16" s="2">
        <v>9</v>
      </c>
      <c r="BE16" s="10">
        <f t="shared" si="10"/>
        <v>0</v>
      </c>
      <c r="BI16" s="8">
        <f t="shared" si="11"/>
        <v>5.375</v>
      </c>
      <c r="BL16" s="2">
        <v>4.5</v>
      </c>
      <c r="BN16" s="2">
        <v>0.875</v>
      </c>
    </row>
    <row r="17" spans="1:67" ht="15" customHeight="1">
      <c r="A17" s="21">
        <v>13</v>
      </c>
      <c r="B17" s="18">
        <v>225886</v>
      </c>
      <c r="C17" s="2" t="s">
        <v>152</v>
      </c>
      <c r="D17" s="18" t="s">
        <v>153</v>
      </c>
      <c r="G17" s="8">
        <f t="shared" si="0"/>
        <v>15.125</v>
      </c>
      <c r="H17" s="9">
        <f t="shared" si="1"/>
        <v>7.25</v>
      </c>
      <c r="I17" s="10">
        <f t="shared" si="2"/>
        <v>4</v>
      </c>
      <c r="L17" s="2">
        <v>4</v>
      </c>
      <c r="S17" s="11">
        <f t="shared" si="3"/>
        <v>2</v>
      </c>
      <c r="V17" s="2">
        <v>1</v>
      </c>
      <c r="Z17" s="2">
        <v>1</v>
      </c>
      <c r="AB17" s="11">
        <f t="shared" si="4"/>
        <v>1</v>
      </c>
      <c r="AE17" s="2">
        <v>1</v>
      </c>
      <c r="AI17" s="9">
        <f t="shared" si="5"/>
        <v>0.25</v>
      </c>
      <c r="AJ17" s="9">
        <f t="shared" si="6"/>
        <v>0.25</v>
      </c>
      <c r="AP17" s="2">
        <v>0.25</v>
      </c>
      <c r="AU17" s="12">
        <f t="shared" si="7"/>
        <v>0</v>
      </c>
      <c r="AY17" s="8">
        <f t="shared" si="8"/>
        <v>7.875</v>
      </c>
      <c r="AZ17" s="9">
        <f t="shared" si="9"/>
        <v>7.5</v>
      </c>
      <c r="BA17" s="9">
        <f t="shared" si="12"/>
        <v>7.5</v>
      </c>
      <c r="BB17" s="2">
        <v>7.5</v>
      </c>
      <c r="BE17" s="10">
        <f t="shared" si="10"/>
        <v>0</v>
      </c>
      <c r="BI17" s="8">
        <f t="shared" si="11"/>
        <v>0.375</v>
      </c>
      <c r="BM17" s="2">
        <v>0.375</v>
      </c>
    </row>
    <row r="18" spans="1:67" ht="15" customHeight="1">
      <c r="A18" s="21">
        <v>14</v>
      </c>
      <c r="B18" s="21" t="s">
        <v>133</v>
      </c>
      <c r="C18" s="17" t="s">
        <v>163</v>
      </c>
      <c r="D18" s="21" t="s">
        <v>131</v>
      </c>
      <c r="E18" s="7" t="s">
        <v>129</v>
      </c>
      <c r="F18" s="7" t="s">
        <v>130</v>
      </c>
      <c r="G18" s="8">
        <f t="shared" si="0"/>
        <v>15</v>
      </c>
      <c r="H18" s="9">
        <f t="shared" si="1"/>
        <v>0</v>
      </c>
      <c r="I18" s="10">
        <f t="shared" si="2"/>
        <v>0</v>
      </c>
      <c r="J18" s="10"/>
      <c r="K18" s="10"/>
      <c r="L18" s="10"/>
      <c r="M18" s="10"/>
      <c r="N18" s="10"/>
      <c r="O18" s="10"/>
      <c r="P18" s="10"/>
      <c r="Q18" s="10"/>
      <c r="R18" s="10"/>
      <c r="S18" s="11">
        <f t="shared" si="3"/>
        <v>0</v>
      </c>
      <c r="T18" s="10">
        <v>0</v>
      </c>
      <c r="U18" s="10">
        <v>0</v>
      </c>
      <c r="V18" s="11">
        <v>0</v>
      </c>
      <c r="W18" s="11">
        <v>0</v>
      </c>
      <c r="X18" s="10">
        <v>0</v>
      </c>
      <c r="Y18" s="11">
        <v>0</v>
      </c>
      <c r="Z18" s="10">
        <v>0</v>
      </c>
      <c r="AA18" s="11">
        <v>0</v>
      </c>
      <c r="AB18" s="11">
        <f t="shared" si="4"/>
        <v>0</v>
      </c>
      <c r="AC18" s="10"/>
      <c r="AD18" s="10"/>
      <c r="AE18" s="10"/>
      <c r="AF18" s="10"/>
      <c r="AG18" s="10"/>
      <c r="AH18" s="11"/>
      <c r="AI18" s="9">
        <f t="shared" si="5"/>
        <v>0</v>
      </c>
      <c r="AJ18" s="9">
        <f t="shared" si="6"/>
        <v>0</v>
      </c>
      <c r="AK18" s="10"/>
      <c r="AL18" s="11"/>
      <c r="AM18" s="12"/>
      <c r="AN18" s="9"/>
      <c r="AO18" s="12"/>
      <c r="AP18" s="9"/>
      <c r="AQ18" s="12"/>
      <c r="AR18" s="10"/>
      <c r="AS18" s="9"/>
      <c r="AT18" s="12"/>
      <c r="AU18" s="12">
        <f t="shared" si="7"/>
        <v>0</v>
      </c>
      <c r="AV18" s="11"/>
      <c r="AW18" s="12"/>
      <c r="AX18" s="11"/>
      <c r="AY18" s="8">
        <f t="shared" si="8"/>
        <v>15</v>
      </c>
      <c r="AZ18" s="9">
        <f t="shared" si="9"/>
        <v>9</v>
      </c>
      <c r="BA18" s="9">
        <f t="shared" si="12"/>
        <v>9</v>
      </c>
      <c r="BB18" s="12">
        <v>9</v>
      </c>
      <c r="BC18" s="9">
        <v>0</v>
      </c>
      <c r="BD18" s="11"/>
      <c r="BE18" s="10">
        <f t="shared" si="10"/>
        <v>0</v>
      </c>
      <c r="BF18" s="10"/>
      <c r="BG18" s="10"/>
      <c r="BH18" s="11">
        <v>0</v>
      </c>
      <c r="BI18" s="8">
        <f t="shared" si="11"/>
        <v>6</v>
      </c>
      <c r="BJ18" s="11">
        <v>0</v>
      </c>
      <c r="BK18" s="8">
        <v>0</v>
      </c>
      <c r="BL18" s="9">
        <v>6</v>
      </c>
      <c r="BM18" s="9">
        <v>0</v>
      </c>
      <c r="BN18" s="9">
        <v>0</v>
      </c>
      <c r="BO18" s="8">
        <v>0</v>
      </c>
    </row>
    <row r="19" spans="1:67" ht="15" customHeight="1">
      <c r="A19" s="21">
        <v>15</v>
      </c>
      <c r="B19" s="18">
        <v>227827</v>
      </c>
      <c r="C19" s="2" t="s">
        <v>141</v>
      </c>
      <c r="D19" s="18" t="s">
        <v>166</v>
      </c>
      <c r="G19" s="8">
        <f t="shared" si="0"/>
        <v>14.7</v>
      </c>
      <c r="H19" s="9">
        <f t="shared" si="1"/>
        <v>3.7</v>
      </c>
      <c r="I19" s="10">
        <f t="shared" si="2"/>
        <v>0</v>
      </c>
      <c r="S19" s="11">
        <f t="shared" si="3"/>
        <v>2.5</v>
      </c>
      <c r="U19" s="2">
        <v>1</v>
      </c>
      <c r="V19" s="2">
        <v>1</v>
      </c>
      <c r="AA19" s="2">
        <v>0.5</v>
      </c>
      <c r="AB19" s="11">
        <f t="shared" si="4"/>
        <v>1</v>
      </c>
      <c r="AE19" s="2">
        <v>1</v>
      </c>
      <c r="AI19" s="9">
        <f t="shared" si="5"/>
        <v>0.2</v>
      </c>
      <c r="AJ19" s="9">
        <f t="shared" si="6"/>
        <v>0.2</v>
      </c>
      <c r="AT19" s="2">
        <v>0.2</v>
      </c>
      <c r="AU19" s="12">
        <f t="shared" si="7"/>
        <v>0</v>
      </c>
      <c r="AY19" s="8">
        <f t="shared" si="8"/>
        <v>11</v>
      </c>
      <c r="AZ19" s="9">
        <f t="shared" si="9"/>
        <v>10</v>
      </c>
      <c r="BA19" s="9">
        <f t="shared" si="12"/>
        <v>9</v>
      </c>
      <c r="BB19" s="2">
        <v>9</v>
      </c>
      <c r="BE19" s="10">
        <f t="shared" si="10"/>
        <v>1</v>
      </c>
      <c r="BG19" s="2">
        <v>1</v>
      </c>
      <c r="BI19" s="8">
        <f t="shared" si="11"/>
        <v>1</v>
      </c>
      <c r="BN19" s="2">
        <v>1</v>
      </c>
    </row>
    <row r="20" spans="1:67" ht="15" customHeight="1">
      <c r="A20" s="21">
        <v>16</v>
      </c>
      <c r="B20" s="18">
        <v>719399</v>
      </c>
      <c r="C20" s="2" t="s">
        <v>139</v>
      </c>
      <c r="D20" s="18" t="s">
        <v>165</v>
      </c>
      <c r="G20" s="8">
        <f t="shared" si="0"/>
        <v>14.45</v>
      </c>
      <c r="H20" s="9">
        <f t="shared" si="1"/>
        <v>10.5</v>
      </c>
      <c r="I20" s="10">
        <f t="shared" si="2"/>
        <v>4</v>
      </c>
      <c r="L20" s="13">
        <v>4</v>
      </c>
      <c r="S20" s="11">
        <f t="shared" si="3"/>
        <v>3.5</v>
      </c>
      <c r="U20" s="13">
        <v>2</v>
      </c>
      <c r="V20" s="14">
        <v>1</v>
      </c>
      <c r="AA20" s="14">
        <v>0.5</v>
      </c>
      <c r="AB20" s="11">
        <f t="shared" si="4"/>
        <v>3</v>
      </c>
      <c r="AD20" s="13">
        <v>2</v>
      </c>
      <c r="AG20" s="13">
        <v>1</v>
      </c>
      <c r="AI20" s="9">
        <f t="shared" si="5"/>
        <v>0</v>
      </c>
      <c r="AJ20" s="9">
        <f t="shared" si="6"/>
        <v>0</v>
      </c>
      <c r="AU20" s="12">
        <f t="shared" si="7"/>
        <v>0</v>
      </c>
      <c r="AY20" s="8">
        <f t="shared" si="8"/>
        <v>3.95</v>
      </c>
      <c r="AZ20" s="9">
        <f t="shared" si="9"/>
        <v>3.7</v>
      </c>
      <c r="BA20" s="9">
        <f t="shared" si="12"/>
        <v>0</v>
      </c>
      <c r="BD20" s="2">
        <v>3.7</v>
      </c>
      <c r="BE20" s="10">
        <f t="shared" si="10"/>
        <v>0</v>
      </c>
      <c r="BI20" s="8">
        <f t="shared" si="11"/>
        <v>0.25</v>
      </c>
      <c r="BN20" s="15">
        <v>0.25</v>
      </c>
    </row>
    <row r="21" spans="1:67" ht="15" customHeight="1">
      <c r="A21" s="21">
        <v>17</v>
      </c>
      <c r="B21" s="18">
        <v>182178</v>
      </c>
      <c r="C21" s="2" t="s">
        <v>151</v>
      </c>
      <c r="D21" s="18" t="s">
        <v>154</v>
      </c>
      <c r="G21" s="8">
        <f t="shared" si="0"/>
        <v>14.324999999999999</v>
      </c>
      <c r="H21" s="9">
        <f t="shared" si="1"/>
        <v>3</v>
      </c>
      <c r="I21" s="10">
        <f t="shared" si="2"/>
        <v>0</v>
      </c>
      <c r="S21" s="11">
        <f t="shared" si="3"/>
        <v>2</v>
      </c>
      <c r="U21" s="2">
        <v>1</v>
      </c>
      <c r="V21" s="2">
        <v>1</v>
      </c>
      <c r="AB21" s="11">
        <f t="shared" si="4"/>
        <v>1</v>
      </c>
      <c r="AE21" s="2">
        <v>1</v>
      </c>
      <c r="AI21" s="9">
        <f t="shared" si="5"/>
        <v>0</v>
      </c>
      <c r="AJ21" s="9">
        <f t="shared" si="6"/>
        <v>0</v>
      </c>
      <c r="AU21" s="12">
        <f t="shared" si="7"/>
        <v>0</v>
      </c>
      <c r="AY21" s="8">
        <f t="shared" si="8"/>
        <v>11.324999999999999</v>
      </c>
      <c r="AZ21" s="9">
        <f t="shared" si="9"/>
        <v>9.6999999999999993</v>
      </c>
      <c r="BA21" s="9">
        <f t="shared" si="12"/>
        <v>9</v>
      </c>
      <c r="BB21" s="2">
        <v>9</v>
      </c>
      <c r="BD21" s="2">
        <v>0.7</v>
      </c>
      <c r="BE21" s="10">
        <f t="shared" si="10"/>
        <v>0</v>
      </c>
      <c r="BI21" s="8">
        <f t="shared" si="11"/>
        <v>1.625</v>
      </c>
      <c r="BM21" s="2">
        <v>1.625</v>
      </c>
    </row>
    <row r="22" spans="1:67" ht="15" customHeight="1">
      <c r="A22" s="21">
        <v>18</v>
      </c>
      <c r="B22" s="18">
        <v>222596</v>
      </c>
      <c r="C22" s="2" t="s">
        <v>158</v>
      </c>
      <c r="D22" s="18" t="s">
        <v>131</v>
      </c>
      <c r="G22" s="8">
        <f t="shared" si="0"/>
        <v>14.25</v>
      </c>
      <c r="H22" s="9">
        <f t="shared" si="1"/>
        <v>6.5</v>
      </c>
      <c r="I22" s="10">
        <f t="shared" si="2"/>
        <v>4</v>
      </c>
      <c r="L22" s="2">
        <v>4</v>
      </c>
      <c r="S22" s="11">
        <f t="shared" si="3"/>
        <v>2.5</v>
      </c>
      <c r="V22" s="2">
        <v>1</v>
      </c>
      <c r="X22" s="2">
        <v>1</v>
      </c>
      <c r="AA22" s="2">
        <v>0.5</v>
      </c>
      <c r="AB22" s="11">
        <f t="shared" si="4"/>
        <v>0</v>
      </c>
      <c r="AI22" s="9">
        <f t="shared" si="5"/>
        <v>0</v>
      </c>
      <c r="AJ22" s="9">
        <f t="shared" si="6"/>
        <v>0</v>
      </c>
      <c r="AU22" s="12">
        <f t="shared" si="7"/>
        <v>0</v>
      </c>
      <c r="AY22" s="8">
        <f t="shared" si="8"/>
        <v>7.75</v>
      </c>
      <c r="AZ22" s="9">
        <f t="shared" si="9"/>
        <v>7.75</v>
      </c>
      <c r="BA22" s="9">
        <v>7.75</v>
      </c>
      <c r="BE22" s="10">
        <f t="shared" si="10"/>
        <v>0</v>
      </c>
      <c r="BI22" s="8">
        <f t="shared" si="11"/>
        <v>0</v>
      </c>
    </row>
    <row r="23" spans="1:67" ht="15" customHeight="1">
      <c r="A23" s="21">
        <v>19</v>
      </c>
      <c r="B23" s="18">
        <v>713265</v>
      </c>
      <c r="C23" s="2" t="s">
        <v>156</v>
      </c>
      <c r="D23" s="18" t="s">
        <v>157</v>
      </c>
      <c r="G23" s="8">
        <f t="shared" si="0"/>
        <v>14</v>
      </c>
      <c r="H23" s="9">
        <f t="shared" si="1"/>
        <v>14</v>
      </c>
      <c r="I23" s="10">
        <f t="shared" si="2"/>
        <v>10</v>
      </c>
      <c r="L23" s="2">
        <v>4</v>
      </c>
      <c r="M23" s="2">
        <v>3</v>
      </c>
      <c r="O23" s="2">
        <v>3</v>
      </c>
      <c r="S23" s="11">
        <f t="shared" si="3"/>
        <v>1</v>
      </c>
      <c r="V23" s="2">
        <v>1</v>
      </c>
      <c r="AB23" s="11">
        <f t="shared" si="4"/>
        <v>3</v>
      </c>
      <c r="AC23" s="2">
        <v>3</v>
      </c>
      <c r="AI23" s="9">
        <f t="shared" si="5"/>
        <v>0</v>
      </c>
      <c r="AJ23" s="9">
        <f t="shared" si="6"/>
        <v>0</v>
      </c>
      <c r="AU23" s="12">
        <f t="shared" si="7"/>
        <v>0</v>
      </c>
      <c r="AY23" s="8">
        <f t="shared" si="8"/>
        <v>0</v>
      </c>
      <c r="AZ23" s="9">
        <f t="shared" si="9"/>
        <v>0</v>
      </c>
      <c r="BA23" s="9">
        <f>MIN(SUM(BB23:BC23),$BA$3)</f>
        <v>0</v>
      </c>
      <c r="BE23" s="10">
        <f t="shared" si="10"/>
        <v>0</v>
      </c>
      <c r="BI23" s="8">
        <f t="shared" si="11"/>
        <v>0</v>
      </c>
    </row>
    <row r="24" spans="1:67" ht="15" customHeight="1">
      <c r="A24" s="21">
        <v>20</v>
      </c>
      <c r="B24" s="18">
        <v>710920</v>
      </c>
      <c r="C24" s="2" t="s">
        <v>142</v>
      </c>
      <c r="D24" s="18" t="s">
        <v>155</v>
      </c>
      <c r="G24" s="8">
        <f t="shared" si="0"/>
        <v>13.5</v>
      </c>
      <c r="H24" s="9">
        <f t="shared" si="1"/>
        <v>8.5</v>
      </c>
      <c r="I24" s="10">
        <f t="shared" si="2"/>
        <v>4</v>
      </c>
      <c r="L24" s="2">
        <v>4</v>
      </c>
      <c r="S24" s="11">
        <f t="shared" si="3"/>
        <v>3.5</v>
      </c>
      <c r="U24" s="2">
        <v>2</v>
      </c>
      <c r="V24" s="2">
        <v>1</v>
      </c>
      <c r="AA24" s="2">
        <v>0.5</v>
      </c>
      <c r="AB24" s="11">
        <f t="shared" si="4"/>
        <v>1</v>
      </c>
      <c r="AE24" s="2">
        <v>1</v>
      </c>
      <c r="AI24" s="9">
        <f t="shared" si="5"/>
        <v>0</v>
      </c>
      <c r="AJ24" s="9">
        <f t="shared" si="6"/>
        <v>0</v>
      </c>
      <c r="AU24" s="12">
        <f t="shared" si="7"/>
        <v>0</v>
      </c>
      <c r="AY24" s="8">
        <f t="shared" si="8"/>
        <v>5</v>
      </c>
      <c r="AZ24" s="9">
        <f t="shared" si="9"/>
        <v>4.5</v>
      </c>
      <c r="BA24" s="9">
        <f>MIN(SUM(BB24:BC24),$BA$3)</f>
        <v>4.5</v>
      </c>
      <c r="BB24" s="2">
        <v>4.5</v>
      </c>
      <c r="BE24" s="10">
        <f t="shared" si="10"/>
        <v>0</v>
      </c>
      <c r="BI24" s="8">
        <f t="shared" si="11"/>
        <v>0.5</v>
      </c>
      <c r="BL24" s="2">
        <v>0.5</v>
      </c>
    </row>
    <row r="25" spans="1:67" ht="15" customHeight="1">
      <c r="A25" s="21">
        <v>21</v>
      </c>
      <c r="B25" s="18">
        <v>706568</v>
      </c>
      <c r="C25" s="2" t="s">
        <v>146</v>
      </c>
      <c r="D25" s="18" t="s">
        <v>155</v>
      </c>
      <c r="G25" s="8">
        <f t="shared" si="0"/>
        <v>7.5</v>
      </c>
      <c r="H25" s="9">
        <f t="shared" si="1"/>
        <v>3.5</v>
      </c>
      <c r="I25" s="10">
        <f t="shared" si="2"/>
        <v>0</v>
      </c>
      <c r="S25" s="11">
        <f t="shared" si="3"/>
        <v>0</v>
      </c>
      <c r="AB25" s="11">
        <f t="shared" si="4"/>
        <v>3.5</v>
      </c>
      <c r="AC25" s="2">
        <v>3</v>
      </c>
      <c r="AH25" s="2">
        <v>0.5</v>
      </c>
      <c r="AI25" s="9">
        <f t="shared" si="5"/>
        <v>0</v>
      </c>
      <c r="AJ25" s="9">
        <f t="shared" si="6"/>
        <v>0</v>
      </c>
      <c r="AU25" s="12">
        <f t="shared" si="7"/>
        <v>0</v>
      </c>
      <c r="AY25" s="8">
        <f t="shared" si="8"/>
        <v>4</v>
      </c>
      <c r="AZ25" s="9">
        <f t="shared" si="9"/>
        <v>2.5</v>
      </c>
      <c r="BA25" s="9">
        <f>MIN(SUM(BB25:BC25),$BA$3)</f>
        <v>2.5</v>
      </c>
      <c r="BB25" s="2">
        <v>2.5</v>
      </c>
      <c r="BE25" s="10">
        <f t="shared" si="10"/>
        <v>0</v>
      </c>
      <c r="BI25" s="8">
        <f t="shared" si="11"/>
        <v>1.5</v>
      </c>
      <c r="BL25" s="2">
        <v>1.5</v>
      </c>
    </row>
    <row r="26" spans="1:67" ht="15" customHeight="1">
      <c r="G26" s="8">
        <f t="shared" ref="G26" si="13">H26+AY26</f>
        <v>0</v>
      </c>
      <c r="H26" s="9">
        <f t="shared" ref="H26" si="14">MIN(I26+S26+AB26+AI26+AX26,$H$3)</f>
        <v>0</v>
      </c>
      <c r="I26" s="10">
        <f t="shared" ref="I26" si="15">MIN(SUM(J26:R26),$I$3)</f>
        <v>0</v>
      </c>
      <c r="S26" s="11">
        <f t="shared" ref="S26" si="16">MIN(SUM(T26:AA26),$S$3)</f>
        <v>0</v>
      </c>
      <c r="AB26" s="11">
        <f t="shared" ref="AB26:AB29" si="17">MIN(SUM(AC26:AH26),$AB$3)</f>
        <v>0</v>
      </c>
      <c r="AI26" s="9">
        <f t="shared" ref="AI26:AI29" si="18">MIN(AJ26+AU26,$AI$3)</f>
        <v>0</v>
      </c>
      <c r="AU26" s="12">
        <f t="shared" ref="AU26:AU30" si="19">MIN(SUM(AV26:AW26),$AU$3)</f>
        <v>0</v>
      </c>
      <c r="AY26" s="8">
        <f t="shared" ref="AY26:AY30" si="20">MIN(AZ26+BH26+BI26,$AY$3)</f>
        <v>0</v>
      </c>
      <c r="AZ26" s="9">
        <f t="shared" ref="AZ26:AZ30" si="21">MIN(BA26+BD26+BE26,$AZ$3)</f>
        <v>0</v>
      </c>
      <c r="BA26" s="9">
        <f t="shared" ref="BA26:BA30" si="22">MIN(SUM(BB26:BC26),$BA$3)</f>
        <v>0</v>
      </c>
      <c r="BE26" s="10">
        <f t="shared" ref="BE26:BE29" si="23">MIN(SUM(BF26:BG26),$BE$3)</f>
        <v>0</v>
      </c>
      <c r="BI26" s="8">
        <f t="shared" ref="BI26:BI28" si="24">SUM(BJ26:BO26)</f>
        <v>0</v>
      </c>
    </row>
    <row r="27" spans="1:67" ht="15" customHeight="1">
      <c r="AB27" s="11">
        <f t="shared" si="17"/>
        <v>0</v>
      </c>
      <c r="AI27" s="9">
        <f t="shared" si="18"/>
        <v>0</v>
      </c>
      <c r="AU27" s="12">
        <f t="shared" si="19"/>
        <v>0</v>
      </c>
      <c r="AY27" s="8">
        <f t="shared" si="20"/>
        <v>0</v>
      </c>
      <c r="AZ27" s="9">
        <f t="shared" si="21"/>
        <v>0</v>
      </c>
      <c r="BA27" s="9">
        <f t="shared" si="22"/>
        <v>0</v>
      </c>
      <c r="BE27" s="10">
        <f t="shared" si="23"/>
        <v>0</v>
      </c>
      <c r="BI27" s="8">
        <f t="shared" si="24"/>
        <v>0</v>
      </c>
    </row>
    <row r="28" spans="1:67">
      <c r="AB28" s="11">
        <f t="shared" si="17"/>
        <v>0</v>
      </c>
      <c r="AI28" s="9">
        <f t="shared" si="18"/>
        <v>0</v>
      </c>
      <c r="AU28" s="12">
        <f t="shared" si="19"/>
        <v>0</v>
      </c>
      <c r="AY28" s="8">
        <f t="shared" si="20"/>
        <v>0</v>
      </c>
      <c r="AZ28" s="9">
        <f t="shared" si="21"/>
        <v>0</v>
      </c>
      <c r="BA28" s="9">
        <f t="shared" si="22"/>
        <v>0</v>
      </c>
      <c r="BE28" s="10">
        <f t="shared" si="23"/>
        <v>0</v>
      </c>
      <c r="BI28" s="8">
        <f t="shared" si="24"/>
        <v>0</v>
      </c>
    </row>
    <row r="29" spans="1:67">
      <c r="AB29" s="11">
        <f t="shared" si="17"/>
        <v>0</v>
      </c>
      <c r="AI29" s="9">
        <f t="shared" si="18"/>
        <v>0</v>
      </c>
      <c r="AU29" s="12">
        <f t="shared" si="19"/>
        <v>0</v>
      </c>
      <c r="AY29" s="8">
        <f t="shared" si="20"/>
        <v>0</v>
      </c>
      <c r="AZ29" s="9">
        <f t="shared" si="21"/>
        <v>0</v>
      </c>
      <c r="BA29" s="9">
        <f t="shared" si="22"/>
        <v>0</v>
      </c>
      <c r="BE29" s="10">
        <f t="shared" si="23"/>
        <v>0</v>
      </c>
    </row>
    <row r="30" spans="1:67">
      <c r="AU30" s="12">
        <f t="shared" si="19"/>
        <v>0</v>
      </c>
      <c r="AY30" s="8">
        <f t="shared" si="20"/>
        <v>0</v>
      </c>
      <c r="AZ30" s="9">
        <f t="shared" si="21"/>
        <v>0</v>
      </c>
      <c r="BA30" s="9">
        <f t="shared" si="22"/>
        <v>0</v>
      </c>
    </row>
  </sheetData>
  <sheetProtection password="B2DB" sheet="1" objects="1" scenarios="1" selectLockedCells="1" selectUnlockedCells="1"/>
  <sortState ref="A5:BO25">
    <sortCondition descending="1" ref="G5:G25"/>
  </sortState>
  <mergeCells count="66">
    <mergeCell ref="BO1:BO2"/>
    <mergeCell ref="BH1:BH2"/>
    <mergeCell ref="BI1:BI2"/>
    <mergeCell ref="BJ1:BJ2"/>
    <mergeCell ref="BK1:BK2"/>
    <mergeCell ref="BL2:BM2"/>
    <mergeCell ref="BD1:BD2"/>
    <mergeCell ref="BE1:BE2"/>
    <mergeCell ref="BF1:BF2"/>
    <mergeCell ref="BG1:BG2"/>
    <mergeCell ref="BN1:BN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2"/>
    <mergeCell ref="H1:H2"/>
    <mergeCell ref="I1:I2"/>
    <mergeCell ref="J1:J2"/>
    <mergeCell ref="A1:A4"/>
    <mergeCell ref="B1:B4"/>
    <mergeCell ref="C1:C4"/>
    <mergeCell ref="D1:D4"/>
    <mergeCell ref="E1:E4"/>
  </mergeCells>
  <printOptions horizontalCentered="1"/>
  <pageMargins left="0" right="0" top="0" bottom="0" header="0" footer="0"/>
  <pageSetup paperSize="9" scale="1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ΔΙΕΥΘΥΝΣΗ Δ.Ε. ΚΥΚΛΑΔΩΝ_Μοριοδό</vt:lpstr>
      <vt:lpstr>'ΔΙΕΥΘΥΝΣΗ Δ.Ε. ΚΥΚΛΑΔΩΝ_Μοριοδό'!Print_Area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ΕΥΘΥΜΙΟΣ ΣΥΜΕΩΝΙΔΗΣ</cp:lastModifiedBy>
  <cp:lastPrinted>2023-02-21T12:38:33Z</cp:lastPrinted>
  <dcterms:modified xsi:type="dcterms:W3CDTF">2023-09-12T07:10:56Z</dcterms:modified>
</cp:coreProperties>
</file>